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行程表作成" sheetId="1" r:id="rId1"/>
    <sheet name="見積書" sheetId="2" r:id="rId2"/>
    <sheet name="団体料金表" sheetId="3" r:id="rId3"/>
  </sheets>
  <definedNames>
    <definedName name="_xlnm._FilterDatabase" localSheetId="1" hidden="1">'見積書'!$A$1:$AC$39</definedName>
    <definedName name="_xlnm.Print_Area" localSheetId="1">'見積書'!$A$2:$AB$44</definedName>
    <definedName name="_xlnm.Print_Area" localSheetId="0">'行程表作成'!$B$1:$BH$56</definedName>
  </definedNames>
  <calcPr fullCalcOnLoad="1"/>
</workbook>
</file>

<file path=xl/comments1.xml><?xml version="1.0" encoding="utf-8"?>
<comments xmlns="http://schemas.openxmlformats.org/spreadsheetml/2006/main">
  <authors>
    <author>j.sakura</author>
  </authors>
  <commentList>
    <comment ref="J7" authorId="0">
      <text>
        <r>
          <rPr>
            <b/>
            <sz val="9"/>
            <rFont val="ＭＳ Ｐゴシック"/>
            <family val="3"/>
          </rPr>
          <t>出発日を入力</t>
        </r>
      </text>
    </comment>
    <comment ref="R7" authorId="0">
      <text>
        <r>
          <rPr>
            <b/>
            <sz val="9"/>
            <rFont val="ＭＳ Ｐゴシック"/>
            <family val="3"/>
          </rPr>
          <t>帰着日を入力</t>
        </r>
      </text>
    </comment>
    <comment ref="AF7" authorId="0">
      <text>
        <r>
          <rPr>
            <b/>
            <sz val="9"/>
            <rFont val="ＭＳ Ｐゴシック"/>
            <family val="3"/>
          </rPr>
          <t>参加人数を入力</t>
        </r>
      </text>
    </comment>
    <comment ref="AN49" authorId="0">
      <text>
        <r>
          <rPr>
            <b/>
            <sz val="9"/>
            <rFont val="ＭＳ Ｐゴシック"/>
            <family val="3"/>
          </rPr>
          <t>会社名を入力</t>
        </r>
      </text>
    </comment>
    <comment ref="AN51" authorId="0">
      <text>
        <r>
          <rPr>
            <b/>
            <sz val="9"/>
            <rFont val="ＭＳ Ｐゴシック"/>
            <family val="3"/>
          </rPr>
          <t>会社住所を入力</t>
        </r>
      </text>
    </comment>
    <comment ref="AQ53" authorId="0">
      <text>
        <r>
          <rPr>
            <b/>
            <sz val="9"/>
            <rFont val="ＭＳ Ｐゴシック"/>
            <family val="3"/>
          </rPr>
          <t>電話番号入力</t>
        </r>
      </text>
    </comment>
    <comment ref="AJ7" authorId="0">
      <text>
        <r>
          <rPr>
            <b/>
            <sz val="9"/>
            <rFont val="ＭＳ Ｐゴシック"/>
            <family val="3"/>
          </rPr>
          <t>参加人数を入力</t>
        </r>
      </text>
    </comment>
  </commentList>
</comments>
</file>

<file path=xl/sharedStrings.xml><?xml version="1.0" encoding="utf-8"?>
<sst xmlns="http://schemas.openxmlformats.org/spreadsheetml/2006/main" count="206" uniqueCount="149">
  <si>
    <t>日間</t>
  </si>
  <si>
    <t>泊</t>
  </si>
  <si>
    <t>東京タワー</t>
  </si>
  <si>
    <t>出発日</t>
  </si>
  <si>
    <t>備考</t>
  </si>
  <si>
    <t>宿泊先情報</t>
  </si>
  <si>
    <t>宿泊先</t>
  </si>
  <si>
    <t>連絡先</t>
  </si>
  <si>
    <t>利用日</t>
  </si>
  <si>
    <t>泊数</t>
  </si>
  <si>
    <t>宴会</t>
  </si>
  <si>
    <t>夕食</t>
  </si>
  <si>
    <t>朝食</t>
  </si>
  <si>
    <t>昼食</t>
  </si>
  <si>
    <t>住所</t>
  </si>
  <si>
    <t>無</t>
  </si>
  <si>
    <t>見積書</t>
  </si>
  <si>
    <t>人数</t>
  </si>
  <si>
    <t>単価</t>
  </si>
  <si>
    <t>項目</t>
  </si>
  <si>
    <t>貸切バス代金</t>
  </si>
  <si>
    <t>宿泊代金</t>
  </si>
  <si>
    <t>作成日</t>
  </si>
  <si>
    <t>この度は、わたくしども、</t>
  </si>
  <si>
    <t>へご用命いただきまして、</t>
  </si>
  <si>
    <t>印刷する時に右のフィルターで　1以上　を選択してください</t>
  </si>
  <si>
    <t>印刷する時に左のフィルターで　1以上　を選択してください</t>
  </si>
  <si>
    <t>誠にありがとうございます。今回の手配見積りは次の通りとなってます。ご利用を心からお待ちしております。</t>
  </si>
  <si>
    <t>東京団体料金一覧表</t>
  </si>
  <si>
    <t>新宿御苑</t>
  </si>
  <si>
    <t>小石川後楽園</t>
  </si>
  <si>
    <t>旧岩崎邸庭園</t>
  </si>
  <si>
    <t>合計</t>
  </si>
  <si>
    <t>小計</t>
  </si>
  <si>
    <t>金額</t>
  </si>
  <si>
    <t>担当者</t>
  </si>
  <si>
    <t>責任者</t>
  </si>
  <si>
    <t>出発地</t>
  </si>
  <si>
    <t>団体入場料</t>
  </si>
  <si>
    <t>ヴィーナスアウトレット</t>
  </si>
  <si>
    <t>無料</t>
  </si>
  <si>
    <t>築地市場</t>
  </si>
  <si>
    <t>上野恩賜公園</t>
  </si>
  <si>
    <t>施設により異なる</t>
  </si>
  <si>
    <t>東京ドーム</t>
  </si>
  <si>
    <t>試合により異なる</t>
  </si>
  <si>
    <t>江戸東京博物館</t>
  </si>
  <si>
    <t>羽田空港</t>
  </si>
  <si>
    <t>明治神宮</t>
  </si>
  <si>
    <t>サンシャイン60ビル</t>
  </si>
  <si>
    <t>東京スカイツリー</t>
  </si>
  <si>
    <t>未完成</t>
  </si>
  <si>
    <t>柴又帝釈天</t>
  </si>
  <si>
    <t>愛宕神社・NHK放送博物館</t>
  </si>
  <si>
    <t>東京大神宮</t>
  </si>
  <si>
    <t>東京ディズニーランド</t>
  </si>
  <si>
    <t>パークによって異なる</t>
  </si>
  <si>
    <t>目黒雅叙園アルコタワー駐車場</t>
  </si>
  <si>
    <t>イベントにより異なる</t>
  </si>
  <si>
    <t>旧古河庭園</t>
  </si>
  <si>
    <t>浜離宮恩賜庭園</t>
  </si>
  <si>
    <t>旧芝離宮恩賜庭園</t>
  </si>
  <si>
    <t>国会議事堂</t>
  </si>
  <si>
    <t>清澄庭園</t>
  </si>
  <si>
    <t>六義園</t>
  </si>
  <si>
    <t>向島百花園</t>
  </si>
  <si>
    <t>殿ヶ谷戸庭園</t>
  </si>
  <si>
    <t>高速道路</t>
  </si>
  <si>
    <t>駐車場代</t>
  </si>
  <si>
    <t>旅行行程表</t>
  </si>
  <si>
    <t>市川PA</t>
  </si>
  <si>
    <t>月日</t>
  </si>
  <si>
    <t>各出発地</t>
  </si>
  <si>
    <t>出発</t>
  </si>
  <si>
    <t>高速道路代</t>
  </si>
  <si>
    <t>休憩</t>
  </si>
  <si>
    <t>鉄道運賃</t>
  </si>
  <si>
    <t>鉄道料金</t>
  </si>
  <si>
    <t>宿泊・食事</t>
  </si>
  <si>
    <t>目的入力</t>
  </si>
  <si>
    <t>地域名入力</t>
  </si>
  <si>
    <t>一人あたり単価</t>
  </si>
  <si>
    <t>湾岸習志野IC</t>
  </si>
  <si>
    <t>時刻入力</t>
  </si>
  <si>
    <t>保険代</t>
  </si>
  <si>
    <t>羽生PA</t>
  </si>
  <si>
    <t>一般道</t>
  </si>
  <si>
    <t>駐車場代金</t>
  </si>
  <si>
    <t>那須高原SA</t>
  </si>
  <si>
    <t>会津若松IC</t>
  </si>
  <si>
    <t>一般道</t>
  </si>
  <si>
    <t>鶴ヶ城会館</t>
  </si>
  <si>
    <t>徒歩</t>
  </si>
  <si>
    <t>公園内</t>
  </si>
  <si>
    <t>鶴ヶ城公園</t>
  </si>
  <si>
    <t>株式会社　保志</t>
  </si>
  <si>
    <t>視察</t>
  </si>
  <si>
    <t>上河内SA</t>
  </si>
  <si>
    <t>川口PA</t>
  </si>
  <si>
    <t>幕張本郷</t>
  </si>
  <si>
    <t>【昼食】
鶴ヶ城会館
TEL：0242-28-2288</t>
  </si>
  <si>
    <t>曲わっぱに四季折々の具材と会津飯を詰め、蒸し器で蒸した会津地方独特の郷土料理をお楽しみいただきます。</t>
  </si>
  <si>
    <t>松平氏23万石の城下町鶴ヶ城を自由散策</t>
  </si>
  <si>
    <t>観光</t>
  </si>
  <si>
    <t>1時間程見学していただきます。</t>
  </si>
  <si>
    <t>最後のトイレ休憩になります。必ずトイレをお済ませください。</t>
  </si>
  <si>
    <t>表示の時刻は道路状況によって変更になる場合がございます。</t>
  </si>
  <si>
    <t>コース名</t>
  </si>
  <si>
    <t>期　間</t>
  </si>
  <si>
    <t>帰着日</t>
  </si>
  <si>
    <t>人数</t>
  </si>
  <si>
    <t>大人</t>
  </si>
  <si>
    <t>名</t>
  </si>
  <si>
    <t>小人</t>
  </si>
  <si>
    <t>解散</t>
  </si>
  <si>
    <t>～</t>
  </si>
  <si>
    <t>80</t>
  </si>
  <si>
    <t>0</t>
  </si>
  <si>
    <t>コース</t>
  </si>
  <si>
    <t>バス</t>
  </si>
  <si>
    <t>バス</t>
  </si>
  <si>
    <t>バス</t>
  </si>
  <si>
    <t>バス</t>
  </si>
  <si>
    <t>バス</t>
  </si>
  <si>
    <t>06：50　～　07：10</t>
  </si>
  <si>
    <t>08:35　～　08：55</t>
  </si>
  <si>
    <t>10：15　～　10：35</t>
  </si>
  <si>
    <t>バス</t>
  </si>
  <si>
    <t>バス</t>
  </si>
  <si>
    <t>バス</t>
  </si>
  <si>
    <t>12：00　～　13：00</t>
  </si>
  <si>
    <t>13：00　～　14：00</t>
  </si>
  <si>
    <t>14：10　～　15：10</t>
  </si>
  <si>
    <t>2100</t>
  </si>
  <si>
    <t>17：15　～　17：35</t>
  </si>
  <si>
    <t>18：50　～　19：10</t>
  </si>
  <si>
    <t>TEL</t>
  </si>
  <si>
    <t>IN</t>
  </si>
  <si>
    <t>FAX</t>
  </si>
  <si>
    <t>OUT</t>
  </si>
  <si>
    <t>東関東道</t>
  </si>
  <si>
    <t>東関東道
首都高
東北道</t>
  </si>
  <si>
    <t>東北道</t>
  </si>
  <si>
    <t>市内</t>
  </si>
  <si>
    <t>東北道
首都高</t>
  </si>
  <si>
    <t>首都高
東関道</t>
  </si>
  <si>
    <t>東北道
磐越道</t>
  </si>
  <si>
    <t>磐越道
東北道</t>
  </si>
  <si>
    <t>乗務員食事代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</si>
</sst>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一&quot;&quot;人&quot;&quot;あ&quot;&quot;た&quot;&quot;り&quot;@&quot;円&quot;"/>
    <numFmt numFmtId="177" formatCode="yyyy&quot;年&quot;m&quot;月&quot;d&quot;日&quot;;@"/>
    <numFmt numFmtId="178" formatCode="m&quot;月&quot;d&quot;日&quot;\(aaa\)"/>
    <numFmt numFmtId="179" formatCode="&quot;=&quot;@&quot;=&quot;"/>
    <numFmt numFmtId="180" formatCode="&quot;＝&quot;@&quot;＝&quot;"/>
    <numFmt numFmtId="181" formatCode="\(@\)"/>
    <numFmt numFmtId="182" formatCode="&quot;一人あたり概算&quot;@&quot;円&quot;"/>
    <numFmt numFmtId="183" formatCode="@&quot;様&quot;"/>
    <numFmt numFmtId="184" formatCode="@&quot;名&quot;"/>
    <numFmt numFmtId="185" formatCode="&quot;名&quot;"/>
  </numFmts>
  <fonts count="44"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7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Ｐゴシック"/>
      <family val="3"/>
    </font>
    <font>
      <sz val="6"/>
      <color indexed="8"/>
      <name val="ＭＳ 明朝"/>
      <family val="1"/>
    </font>
    <font>
      <b/>
      <sz val="14"/>
      <color indexed="8"/>
      <name val="ＭＳ 明朝"/>
      <family val="1"/>
    </font>
    <font>
      <sz val="9"/>
      <name val="MS UI Gothic"/>
      <family val="3"/>
    </font>
    <font>
      <b/>
      <sz val="18"/>
      <color indexed="8"/>
      <name val="ＭＳ Ｐゴシック"/>
      <family val="3"/>
    </font>
    <font>
      <sz val="8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u val="single"/>
      <sz val="14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6"/>
      <color indexed="8"/>
      <name val="ＭＳ Ｐ明朝"/>
      <family val="1"/>
    </font>
    <font>
      <sz val="6"/>
      <color indexed="8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" fillId="0" borderId="16" xfId="61" applyFont="1" applyBorder="1" applyAlignment="1">
      <alignment horizontal="center" vertical="center" wrapText="1"/>
      <protection/>
    </xf>
    <xf numFmtId="0" fontId="2" fillId="0" borderId="17" xfId="61" applyFont="1" applyBorder="1" applyAlignment="1">
      <alignment horizontal="center" vertical="center"/>
      <protection/>
    </xf>
    <xf numFmtId="0" fontId="3" fillId="0" borderId="16" xfId="43" applyFont="1" applyBorder="1" applyAlignment="1" applyProtection="1">
      <alignment horizontal="left" vertical="center" wrapText="1"/>
      <protection/>
    </xf>
    <xf numFmtId="6" fontId="2" fillId="0" borderId="17" xfId="61" applyNumberFormat="1" applyFont="1" applyBorder="1" applyAlignment="1">
      <alignment horizontal="center" vertical="center"/>
      <protection/>
    </xf>
    <xf numFmtId="0" fontId="3" fillId="0" borderId="17" xfId="43" applyFont="1" applyBorder="1" applyAlignment="1" applyProtection="1">
      <alignment horizontal="left" vertical="center" wrapText="1"/>
      <protection/>
    </xf>
    <xf numFmtId="0" fontId="2" fillId="0" borderId="17" xfId="61" applyFont="1" applyBorder="1" applyAlignment="1">
      <alignment horizontal="left" vertical="center" wrapText="1"/>
      <protection/>
    </xf>
    <xf numFmtId="0" fontId="2" fillId="0" borderId="17" xfId="61" applyFont="1" applyBorder="1">
      <alignment vertical="center"/>
      <protection/>
    </xf>
    <xf numFmtId="0" fontId="2" fillId="0" borderId="16" xfId="61" applyFont="1" applyBorder="1">
      <alignment vertical="center"/>
      <protection/>
    </xf>
    <xf numFmtId="6" fontId="2" fillId="0" borderId="17" xfId="61" applyNumberFormat="1" applyFont="1" applyFill="1" applyBorder="1" applyAlignment="1">
      <alignment horizontal="center" vertical="center"/>
      <protection/>
    </xf>
    <xf numFmtId="177" fontId="26" fillId="0" borderId="0" xfId="0" applyNumberFormat="1" applyFont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2" fillId="0" borderId="19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0" fontId="32" fillId="0" borderId="18" xfId="0" applyFont="1" applyBorder="1" applyAlignment="1">
      <alignment horizontal="left" vertical="center"/>
    </xf>
    <xf numFmtId="0" fontId="32" fillId="0" borderId="19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4" xfId="0" applyFont="1" applyBorder="1" applyAlignment="1">
      <alignment vertical="center"/>
    </xf>
    <xf numFmtId="38" fontId="27" fillId="0" borderId="25" xfId="49" applyFont="1" applyBorder="1" applyAlignment="1">
      <alignment horizontal="right" vertical="center"/>
    </xf>
    <xf numFmtId="38" fontId="27" fillId="0" borderId="26" xfId="49" applyFont="1" applyBorder="1" applyAlignment="1">
      <alignment horizontal="right" vertical="center"/>
    </xf>
    <xf numFmtId="38" fontId="27" fillId="0" borderId="27" xfId="49" applyFont="1" applyBorder="1" applyAlignment="1">
      <alignment horizontal="right" vertical="center"/>
    </xf>
    <xf numFmtId="0" fontId="27" fillId="0" borderId="28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39" xfId="0" applyFont="1" applyBorder="1" applyAlignment="1">
      <alignment vertical="center"/>
    </xf>
    <xf numFmtId="38" fontId="27" fillId="0" borderId="28" xfId="49" applyFont="1" applyBorder="1" applyAlignment="1">
      <alignment horizontal="right" vertical="center"/>
    </xf>
    <xf numFmtId="38" fontId="27" fillId="0" borderId="29" xfId="49" applyFont="1" applyBorder="1" applyAlignment="1">
      <alignment horizontal="right" vertical="center"/>
    </xf>
    <xf numFmtId="38" fontId="27" fillId="0" borderId="40" xfId="49" applyFont="1" applyBorder="1" applyAlignment="1">
      <alignment horizontal="right" vertical="center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38" fontId="27" fillId="0" borderId="35" xfId="49" applyFont="1" applyBorder="1" applyAlignment="1">
      <alignment horizontal="right" vertical="center"/>
    </xf>
    <xf numFmtId="38" fontId="27" fillId="0" borderId="36" xfId="49" applyFont="1" applyBorder="1" applyAlignment="1">
      <alignment horizontal="right" vertical="center"/>
    </xf>
    <xf numFmtId="38" fontId="27" fillId="0" borderId="41" xfId="49" applyFont="1" applyBorder="1" applyAlignment="1">
      <alignment horizontal="right" vertical="center"/>
    </xf>
    <xf numFmtId="38" fontId="27" fillId="0" borderId="31" xfId="49" applyFont="1" applyBorder="1" applyAlignment="1">
      <alignment horizontal="right" vertical="center"/>
    </xf>
    <xf numFmtId="38" fontId="27" fillId="0" borderId="32" xfId="49" applyFont="1" applyBorder="1" applyAlignment="1">
      <alignment horizontal="right" vertical="center"/>
    </xf>
    <xf numFmtId="38" fontId="27" fillId="0" borderId="42" xfId="49" applyFont="1" applyBorder="1" applyAlignment="1">
      <alignment horizontal="right" vertical="center"/>
    </xf>
    <xf numFmtId="0" fontId="27" fillId="0" borderId="42" xfId="0" applyFont="1" applyBorder="1" applyAlignment="1">
      <alignment horizontal="center" vertical="center"/>
    </xf>
    <xf numFmtId="177" fontId="26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3" fillId="0" borderId="23" xfId="0" applyFont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23" fillId="0" borderId="44" xfId="0" applyFont="1" applyBorder="1" applyAlignment="1">
      <alignment vertical="center"/>
    </xf>
    <xf numFmtId="0" fontId="23" fillId="0" borderId="45" xfId="0" applyFont="1" applyBorder="1" applyAlignment="1">
      <alignment vertic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8" xfId="0" applyFont="1" applyBorder="1" applyAlignment="1">
      <alignment vertical="center"/>
    </xf>
    <xf numFmtId="0" fontId="27" fillId="0" borderId="46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49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183" fontId="23" fillId="0" borderId="0" xfId="0" applyNumberFormat="1" applyFont="1" applyAlignment="1">
      <alignment horizontal="left" vertical="center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177" fontId="35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183" fontId="37" fillId="0" borderId="0" xfId="0" applyNumberFormat="1" applyFont="1" applyBorder="1" applyAlignment="1">
      <alignment horizontal="left" vertical="center"/>
    </xf>
    <xf numFmtId="183" fontId="37" fillId="0" borderId="0" xfId="0" applyNumberFormat="1" applyFont="1" applyAlignment="1">
      <alignment horizontal="left" vertical="center"/>
    </xf>
    <xf numFmtId="0" fontId="35" fillId="0" borderId="0" xfId="0" applyFont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5" fillId="24" borderId="17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16" xfId="0" applyFont="1" applyBorder="1" applyAlignment="1">
      <alignment horizontal="right" vertical="center"/>
    </xf>
    <xf numFmtId="0" fontId="35" fillId="0" borderId="29" xfId="0" applyFont="1" applyBorder="1" applyAlignment="1">
      <alignment horizontal="right" vertical="center"/>
    </xf>
    <xf numFmtId="56" fontId="35" fillId="0" borderId="29" xfId="0" applyNumberFormat="1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29" xfId="0" applyFont="1" applyBorder="1" applyAlignment="1">
      <alignment vertical="center"/>
    </xf>
    <xf numFmtId="0" fontId="35" fillId="24" borderId="16" xfId="0" applyFont="1" applyFill="1" applyBorder="1" applyAlignment="1">
      <alignment horizontal="center" vertical="center"/>
    </xf>
    <xf numFmtId="0" fontId="35" fillId="24" borderId="30" xfId="0" applyFont="1" applyFill="1" applyBorder="1" applyAlignment="1">
      <alignment horizontal="center" vertical="center"/>
    </xf>
    <xf numFmtId="0" fontId="35" fillId="0" borderId="16" xfId="0" applyFont="1" applyBorder="1" applyAlignment="1">
      <alignment vertical="center"/>
    </xf>
    <xf numFmtId="184" fontId="35" fillId="0" borderId="29" xfId="0" applyNumberFormat="1" applyFont="1" applyBorder="1" applyAlignment="1">
      <alignment vertical="center"/>
    </xf>
    <xf numFmtId="184" fontId="35" fillId="0" borderId="29" xfId="0" applyNumberFormat="1" applyFont="1" applyBorder="1" applyAlignment="1">
      <alignment horizontal="right" vertical="center"/>
    </xf>
    <xf numFmtId="0" fontId="35" fillId="0" borderId="3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24" borderId="17" xfId="0" applyFont="1" applyFill="1" applyBorder="1" applyAlignment="1">
      <alignment vertical="center"/>
    </xf>
    <xf numFmtId="0" fontId="38" fillId="24" borderId="16" xfId="0" applyFont="1" applyFill="1" applyBorder="1" applyAlignment="1">
      <alignment horizontal="center" vertical="center"/>
    </xf>
    <xf numFmtId="0" fontId="38" fillId="24" borderId="29" xfId="0" applyFont="1" applyFill="1" applyBorder="1" applyAlignment="1">
      <alignment horizontal="center" vertical="center"/>
    </xf>
    <xf numFmtId="0" fontId="38" fillId="24" borderId="30" xfId="0" applyFont="1" applyFill="1" applyBorder="1" applyAlignment="1">
      <alignment horizontal="center" vertical="center"/>
    </xf>
    <xf numFmtId="0" fontId="38" fillId="24" borderId="17" xfId="0" applyFont="1" applyFill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178" fontId="39" fillId="0" borderId="11" xfId="0" applyNumberFormat="1" applyFont="1" applyBorder="1" applyAlignment="1">
      <alignment vertical="center"/>
    </xf>
    <xf numFmtId="178" fontId="39" fillId="0" borderId="12" xfId="0" applyNumberFormat="1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center"/>
    </xf>
    <xf numFmtId="0" fontId="35" fillId="0" borderId="12" xfId="0" applyFont="1" applyBorder="1" applyAlignment="1">
      <alignment horizontal="left" vertical="center"/>
    </xf>
    <xf numFmtId="178" fontId="39" fillId="0" borderId="19" xfId="0" applyNumberFormat="1" applyFont="1" applyBorder="1" applyAlignment="1">
      <alignment vertical="center"/>
    </xf>
    <xf numFmtId="178" fontId="39" fillId="0" borderId="0" xfId="0" applyNumberFormat="1" applyFont="1" applyBorder="1" applyAlignment="1">
      <alignment vertical="center"/>
    </xf>
    <xf numFmtId="178" fontId="39" fillId="0" borderId="18" xfId="0" applyNumberFormat="1" applyFont="1" applyBorder="1" applyAlignment="1">
      <alignment vertical="center"/>
    </xf>
    <xf numFmtId="0" fontId="38" fillId="0" borderId="19" xfId="0" applyFont="1" applyBorder="1" applyAlignment="1">
      <alignment horizontal="center" vertical="center"/>
    </xf>
    <xf numFmtId="181" fontId="38" fillId="0" borderId="0" xfId="0" applyNumberFormat="1" applyFont="1" applyBorder="1" applyAlignment="1">
      <alignment horizontal="center" vertical="justify"/>
    </xf>
    <xf numFmtId="181" fontId="35" fillId="0" borderId="0" xfId="0" applyNumberFormat="1" applyFont="1" applyBorder="1" applyAlignment="1">
      <alignment horizontal="center" vertical="justify"/>
    </xf>
    <xf numFmtId="0" fontId="38" fillId="0" borderId="0" xfId="0" applyFont="1" applyBorder="1" applyAlignment="1">
      <alignment horizontal="center" vertical="justify"/>
    </xf>
    <xf numFmtId="0" fontId="38" fillId="0" borderId="0" xfId="0" applyFont="1" applyBorder="1" applyAlignment="1">
      <alignment horizontal="center" vertical="justify"/>
    </xf>
    <xf numFmtId="0" fontId="38" fillId="0" borderId="0" xfId="0" applyFont="1" applyBorder="1" applyAlignment="1">
      <alignment horizontal="center" vertical="center"/>
    </xf>
    <xf numFmtId="0" fontId="35" fillId="0" borderId="19" xfId="0" applyFont="1" applyBorder="1" applyAlignment="1">
      <alignment horizontal="left" vertical="center"/>
    </xf>
    <xf numFmtId="0" fontId="35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center" vertical="justify"/>
    </xf>
    <xf numFmtId="0" fontId="35" fillId="0" borderId="0" xfId="0" applyFont="1" applyBorder="1" applyAlignment="1">
      <alignment horizontal="center" vertical="center"/>
    </xf>
    <xf numFmtId="180" fontId="40" fillId="0" borderId="0" xfId="0" applyNumberFormat="1" applyFont="1" applyBorder="1" applyAlignment="1">
      <alignment horizontal="center" vertical="center"/>
    </xf>
    <xf numFmtId="180" fontId="35" fillId="0" borderId="0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justify"/>
    </xf>
    <xf numFmtId="0" fontId="35" fillId="0" borderId="0" xfId="0" applyFont="1" applyFill="1" applyBorder="1" applyAlignment="1">
      <alignment horizontal="center" vertical="center"/>
    </xf>
    <xf numFmtId="20" fontId="38" fillId="0" borderId="19" xfId="0" applyNumberFormat="1" applyFont="1" applyBorder="1" applyAlignment="1">
      <alignment horizontal="center" vertical="justify"/>
    </xf>
    <xf numFmtId="180" fontId="40" fillId="0" borderId="0" xfId="0" applyNumberFormat="1" applyFont="1" applyBorder="1" applyAlignment="1">
      <alignment horizontal="center" vertical="center"/>
    </xf>
    <xf numFmtId="180" fontId="35" fillId="0" borderId="0" xfId="0" applyNumberFormat="1" applyFont="1" applyBorder="1" applyAlignment="1">
      <alignment horizontal="center" vertical="center"/>
    </xf>
    <xf numFmtId="20" fontId="38" fillId="0" borderId="0" xfId="0" applyNumberFormat="1" applyFont="1" applyFill="1" applyBorder="1" applyAlignment="1">
      <alignment horizontal="center" vertical="justify"/>
    </xf>
    <xf numFmtId="176" fontId="40" fillId="0" borderId="0" xfId="0" applyNumberFormat="1" applyFont="1" applyBorder="1" applyAlignment="1">
      <alignment horizontal="center" vertical="center"/>
    </xf>
    <xf numFmtId="182" fontId="40" fillId="0" borderId="0" xfId="0" applyNumberFormat="1" applyFont="1" applyBorder="1" applyAlignment="1">
      <alignment horizontal="center" vertical="center"/>
    </xf>
    <xf numFmtId="0" fontId="40" fillId="0" borderId="0" xfId="0" applyNumberFormat="1" applyFont="1" applyBorder="1" applyAlignment="1">
      <alignment horizontal="center" vertical="center"/>
    </xf>
    <xf numFmtId="176" fontId="40" fillId="0" borderId="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top" wrapText="1"/>
    </xf>
    <xf numFmtId="0" fontId="40" fillId="0" borderId="0" xfId="0" applyFont="1" applyBorder="1" applyAlignment="1">
      <alignment horizontal="center" vertical="center"/>
    </xf>
    <xf numFmtId="178" fontId="39" fillId="0" borderId="20" xfId="0" applyNumberFormat="1" applyFont="1" applyBorder="1" applyAlignment="1">
      <alignment vertical="center"/>
    </xf>
    <xf numFmtId="178" fontId="39" fillId="0" borderId="21" xfId="0" applyNumberFormat="1" applyFont="1" applyBorder="1" applyAlignment="1">
      <alignment vertical="center"/>
    </xf>
    <xf numFmtId="178" fontId="39" fillId="0" borderId="22" xfId="0" applyNumberFormat="1" applyFont="1" applyBorder="1" applyAlignment="1">
      <alignment vertical="center"/>
    </xf>
    <xf numFmtId="0" fontId="38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Continuous" vertical="center"/>
    </xf>
    <xf numFmtId="0" fontId="35" fillId="0" borderId="20" xfId="0" applyFont="1" applyBorder="1" applyAlignment="1">
      <alignment horizontal="left" vertical="center"/>
    </xf>
    <xf numFmtId="0" fontId="35" fillId="0" borderId="21" xfId="0" applyFont="1" applyBorder="1" applyAlignment="1">
      <alignment horizontal="left" vertical="center"/>
    </xf>
    <xf numFmtId="0" fontId="35" fillId="0" borderId="22" xfId="0" applyFont="1" applyBorder="1" applyAlignment="1">
      <alignment horizontal="left" vertical="center"/>
    </xf>
    <xf numFmtId="0" fontId="35" fillId="0" borderId="11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4" xfId="0" applyFont="1" applyBorder="1" applyAlignment="1">
      <alignment vertical="center"/>
    </xf>
    <xf numFmtId="56" fontId="38" fillId="0" borderId="24" xfId="0" applyNumberFormat="1" applyFont="1" applyBorder="1" applyAlignment="1">
      <alignment horizontal="center" vertical="center"/>
    </xf>
    <xf numFmtId="0" fontId="35" fillId="0" borderId="25" xfId="0" applyFont="1" applyBorder="1" applyAlignment="1">
      <alignment vertical="center"/>
    </xf>
    <xf numFmtId="0" fontId="35" fillId="0" borderId="26" xfId="0" applyFont="1" applyBorder="1" applyAlignment="1">
      <alignment vertical="center"/>
    </xf>
    <xf numFmtId="0" fontId="35" fillId="0" borderId="34" xfId="0" applyFont="1" applyBorder="1" applyAlignment="1">
      <alignment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8" fillId="0" borderId="48" xfId="0" applyFont="1" applyBorder="1" applyAlignment="1">
      <alignment vertical="center"/>
    </xf>
    <xf numFmtId="56" fontId="38" fillId="0" borderId="48" xfId="0" applyNumberFormat="1" applyFont="1" applyBorder="1" applyAlignment="1">
      <alignment horizontal="center" vertical="center"/>
    </xf>
    <xf numFmtId="0" fontId="35" fillId="0" borderId="35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37" xfId="0" applyFont="1" applyBorder="1" applyAlignment="1">
      <alignment vertical="center"/>
    </xf>
    <xf numFmtId="0" fontId="35" fillId="0" borderId="21" xfId="0" applyFont="1" applyBorder="1" applyAlignment="1">
      <alignment vertical="center"/>
    </xf>
    <xf numFmtId="0" fontId="35" fillId="0" borderId="16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20" fontId="41" fillId="0" borderId="19" xfId="0" applyNumberFormat="1" applyFont="1" applyBorder="1" applyAlignment="1">
      <alignment horizontal="left" vertical="justify"/>
    </xf>
    <xf numFmtId="0" fontId="41" fillId="0" borderId="0" xfId="0" applyFont="1" applyAlignment="1">
      <alignment horizontal="left" vertical="justify"/>
    </xf>
    <xf numFmtId="0" fontId="41" fillId="0" borderId="0" xfId="0" applyNumberFormat="1" applyFont="1" applyBorder="1" applyAlignment="1">
      <alignment horizontal="center" vertical="center"/>
    </xf>
    <xf numFmtId="0" fontId="42" fillId="0" borderId="0" xfId="0" applyNumberFormat="1" applyFont="1" applyAlignment="1">
      <alignment horizontal="center" vertical="center"/>
    </xf>
    <xf numFmtId="0" fontId="41" fillId="0" borderId="0" xfId="0" applyFont="1" applyFill="1" applyBorder="1" applyAlignment="1">
      <alignment horizontal="left" vertical="justify" wrapText="1"/>
    </xf>
    <xf numFmtId="0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justify"/>
    </xf>
    <xf numFmtId="0" fontId="42" fillId="0" borderId="0" xfId="0" applyNumberFormat="1" applyFont="1" applyBorder="1" applyAlignment="1">
      <alignment horizontal="center" vertical="center"/>
    </xf>
    <xf numFmtId="20" fontId="41" fillId="0" borderId="19" xfId="0" applyNumberFormat="1" applyFont="1" applyBorder="1" applyAlignment="1">
      <alignment horizontal="left" vertical="top"/>
    </xf>
    <xf numFmtId="0" fontId="41" fillId="0" borderId="0" xfId="0" applyFont="1" applyAlignment="1">
      <alignment horizontal="left" vertical="top"/>
    </xf>
    <xf numFmtId="0" fontId="41" fillId="0" borderId="0" xfId="0" applyFont="1" applyFill="1" applyBorder="1" applyAlignment="1">
      <alignment horizontal="left" vertical="top"/>
    </xf>
    <xf numFmtId="180" fontId="41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ensetsu.metro.tokyo.jp/toubuk/ueno/index_top.html" TargetMode="External" /><Relationship Id="rId2" Type="http://schemas.openxmlformats.org/officeDocument/2006/relationships/hyperlink" Target="http://www.tokyo-skytree.jp/" TargetMode="External" /><Relationship Id="rId3" Type="http://schemas.openxmlformats.org/officeDocument/2006/relationships/hyperlink" Target="http://www.megurogajoen.co.jp/index.php" TargetMode="External" /><Relationship Id="rId4" Type="http://schemas.openxmlformats.org/officeDocument/2006/relationships/hyperlink" Target="http://www.tsukiji-market.or.jp/" TargetMode="External" /><Relationship Id="rId5" Type="http://schemas.openxmlformats.org/officeDocument/2006/relationships/hyperlink" Target="http://www.venusfort.co.jp/index.html" TargetMode="External" /><Relationship Id="rId6" Type="http://schemas.openxmlformats.org/officeDocument/2006/relationships/hyperlink" Target="http://www.tokyotower.co.jp/333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5"/>
  <sheetViews>
    <sheetView tabSelected="1" view="pageBreakPreview" zoomScale="75" zoomScaleSheetLayoutView="75" workbookViewId="0" topLeftCell="B1">
      <selection activeCell="AN49" sqref="AN49:BG50"/>
    </sheetView>
  </sheetViews>
  <sheetFormatPr defaultColWidth="9.00390625" defaultRowHeight="13.5"/>
  <cols>
    <col min="1" max="1" width="20.625" style="0" customWidth="1"/>
    <col min="2" max="73" width="2.625" style="0" customWidth="1"/>
  </cols>
  <sheetData>
    <row r="1" spans="49:59" s="106" customFormat="1" ht="13.5">
      <c r="AW1" s="107" t="s">
        <v>22</v>
      </c>
      <c r="AX1" s="107"/>
      <c r="AY1" s="107"/>
      <c r="AZ1" s="108">
        <f ca="1">TODAY()</f>
        <v>41373</v>
      </c>
      <c r="BA1" s="107"/>
      <c r="BB1" s="107"/>
      <c r="BC1" s="107"/>
      <c r="BD1" s="107"/>
      <c r="BE1" s="107"/>
      <c r="BF1" s="107"/>
      <c r="BG1" s="107"/>
    </row>
    <row r="2" spans="3:59" s="106" customFormat="1" ht="13.5" customHeight="1">
      <c r="C2" s="109" t="s">
        <v>69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</row>
    <row r="3" spans="3:59" s="106" customFormat="1" ht="13.5" customHeight="1"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</row>
    <row r="4" spans="3:59" s="106" customFormat="1" ht="13.5" customHeight="1">
      <c r="C4" s="110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2"/>
      <c r="S4" s="112"/>
      <c r="T4" s="112"/>
      <c r="U4" s="112"/>
      <c r="V4" s="112"/>
      <c r="W4" s="112"/>
      <c r="X4" s="112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BF4" s="113"/>
      <c r="BG4" s="113"/>
    </row>
    <row r="5" spans="3:59" s="106" customFormat="1" ht="13.5" customHeight="1"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2"/>
      <c r="S5" s="112"/>
      <c r="T5" s="112"/>
      <c r="U5" s="112"/>
      <c r="V5" s="112"/>
      <c r="W5" s="112"/>
      <c r="X5" s="112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</row>
    <row r="6" spans="3:59" s="106" customFormat="1" ht="13.5">
      <c r="C6" s="114" t="s">
        <v>107</v>
      </c>
      <c r="D6" s="114"/>
      <c r="E6" s="114"/>
      <c r="F6" s="114"/>
      <c r="G6" s="204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6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</row>
    <row r="7" spans="3:59" s="106" customFormat="1" ht="13.5">
      <c r="C7" s="114" t="s">
        <v>108</v>
      </c>
      <c r="D7" s="114"/>
      <c r="E7" s="114"/>
      <c r="F7" s="114"/>
      <c r="G7" s="116" t="s">
        <v>3</v>
      </c>
      <c r="H7" s="117"/>
      <c r="I7" s="117"/>
      <c r="J7" s="118">
        <v>41449</v>
      </c>
      <c r="K7" s="118"/>
      <c r="L7" s="118"/>
      <c r="M7" s="118"/>
      <c r="N7" s="119" t="s">
        <v>115</v>
      </c>
      <c r="O7" s="117" t="s">
        <v>109</v>
      </c>
      <c r="P7" s="117"/>
      <c r="Q7" s="117"/>
      <c r="R7" s="118">
        <v>41449</v>
      </c>
      <c r="S7" s="118"/>
      <c r="T7" s="118"/>
      <c r="U7" s="118"/>
      <c r="V7" s="120">
        <f>R7-J7</f>
        <v>0</v>
      </c>
      <c r="W7" s="120" t="s">
        <v>1</v>
      </c>
      <c r="X7" s="120"/>
      <c r="Y7" s="120">
        <f>R7-J7+1</f>
        <v>1</v>
      </c>
      <c r="Z7" s="120" t="s">
        <v>0</v>
      </c>
      <c r="AA7" s="120"/>
      <c r="AB7" s="121" t="s">
        <v>110</v>
      </c>
      <c r="AC7" s="122"/>
      <c r="AD7" s="123" t="s">
        <v>111</v>
      </c>
      <c r="AE7" s="120"/>
      <c r="AF7" s="124" t="s">
        <v>116</v>
      </c>
      <c r="AG7" s="124"/>
      <c r="AH7" s="120" t="s">
        <v>113</v>
      </c>
      <c r="AI7" s="120"/>
      <c r="AJ7" s="124" t="s">
        <v>117</v>
      </c>
      <c r="AK7" s="124"/>
      <c r="AL7" s="117" t="s">
        <v>32</v>
      </c>
      <c r="AM7" s="117"/>
      <c r="AN7" s="125">
        <f>AJ7+AF7</f>
        <v>80</v>
      </c>
      <c r="AO7" s="117"/>
      <c r="AP7" s="126" t="s">
        <v>112</v>
      </c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E7" s="115"/>
      <c r="BF7" s="115"/>
      <c r="BG7" s="115"/>
    </row>
    <row r="8" spans="3:59" s="106" customFormat="1" ht="13.5">
      <c r="C8" s="115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15"/>
    </row>
    <row r="9" spans="3:59" s="106" customFormat="1" ht="13.5">
      <c r="C9" s="128"/>
      <c r="D9" s="129" t="s">
        <v>71</v>
      </c>
      <c r="E9" s="130"/>
      <c r="F9" s="131"/>
      <c r="G9" s="129" t="s">
        <v>118</v>
      </c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2" t="s">
        <v>78</v>
      </c>
      <c r="BA9" s="132"/>
      <c r="BB9" s="132"/>
      <c r="BC9" s="132"/>
      <c r="BD9" s="132"/>
      <c r="BE9" s="132"/>
      <c r="BF9" s="132"/>
      <c r="BG9" s="132"/>
    </row>
    <row r="10" spans="3:59" s="106" customFormat="1" ht="13.5">
      <c r="C10" s="133">
        <v>1</v>
      </c>
      <c r="D10" s="134">
        <v>41449</v>
      </c>
      <c r="E10" s="135"/>
      <c r="F10" s="136"/>
      <c r="G10" s="137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9" t="s">
        <v>100</v>
      </c>
      <c r="BA10" s="140"/>
      <c r="BB10" s="140"/>
      <c r="BC10" s="140"/>
      <c r="BD10" s="140"/>
      <c r="BE10" s="140"/>
      <c r="BF10" s="140"/>
      <c r="BG10" s="141"/>
    </row>
    <row r="11" spans="1:59" s="106" customFormat="1" ht="13.5" customHeight="1">
      <c r="A11" s="106" t="s">
        <v>79</v>
      </c>
      <c r="C11" s="133"/>
      <c r="D11" s="142"/>
      <c r="E11" s="143"/>
      <c r="F11" s="144"/>
      <c r="G11" s="145"/>
      <c r="H11" s="146" t="s">
        <v>73</v>
      </c>
      <c r="I11" s="146"/>
      <c r="J11" s="146"/>
      <c r="K11" s="147"/>
      <c r="L11" s="148"/>
      <c r="M11" s="149" t="s">
        <v>86</v>
      </c>
      <c r="N11" s="149"/>
      <c r="O11" s="149"/>
      <c r="P11" s="150"/>
      <c r="Q11" s="146"/>
      <c r="R11" s="146"/>
      <c r="S11" s="146"/>
      <c r="T11" s="147"/>
      <c r="U11" s="148"/>
      <c r="V11" s="149" t="s">
        <v>67</v>
      </c>
      <c r="W11" s="149"/>
      <c r="X11" s="149"/>
      <c r="Y11" s="150"/>
      <c r="Z11" s="146" t="s">
        <v>75</v>
      </c>
      <c r="AA11" s="146"/>
      <c r="AB11" s="146"/>
      <c r="AC11" s="147"/>
      <c r="AD11" s="148"/>
      <c r="AE11" s="149" t="s">
        <v>67</v>
      </c>
      <c r="AF11" s="149"/>
      <c r="AG11" s="149"/>
      <c r="AH11" s="150"/>
      <c r="AI11" s="146" t="s">
        <v>75</v>
      </c>
      <c r="AJ11" s="146"/>
      <c r="AK11" s="146"/>
      <c r="AL11" s="147"/>
      <c r="AM11" s="148"/>
      <c r="AN11" s="149" t="s">
        <v>67</v>
      </c>
      <c r="AO11" s="149"/>
      <c r="AP11" s="149"/>
      <c r="AQ11" s="150"/>
      <c r="AR11" s="146" t="s">
        <v>75</v>
      </c>
      <c r="AS11" s="146"/>
      <c r="AT11" s="146"/>
      <c r="AU11" s="147"/>
      <c r="AV11" s="148"/>
      <c r="AW11" s="149" t="s">
        <v>67</v>
      </c>
      <c r="AX11" s="149"/>
      <c r="AY11" s="149"/>
      <c r="AZ11" s="151"/>
      <c r="BA11" s="207"/>
      <c r="BB11" s="207"/>
      <c r="BC11" s="207"/>
      <c r="BD11" s="207"/>
      <c r="BE11" s="207"/>
      <c r="BF11" s="207"/>
      <c r="BG11" s="152"/>
    </row>
    <row r="12" spans="1:59" s="106" customFormat="1" ht="13.5">
      <c r="A12" s="106" t="s">
        <v>80</v>
      </c>
      <c r="C12" s="133"/>
      <c r="D12" s="142"/>
      <c r="E12" s="143"/>
      <c r="F12" s="144"/>
      <c r="G12" s="153" t="s">
        <v>72</v>
      </c>
      <c r="H12" s="154"/>
      <c r="I12" s="154"/>
      <c r="J12" s="154"/>
      <c r="K12" s="154"/>
      <c r="L12" s="154"/>
      <c r="M12" s="155" t="s">
        <v>119</v>
      </c>
      <c r="N12" s="156"/>
      <c r="O12" s="155"/>
      <c r="P12" s="157" t="s">
        <v>82</v>
      </c>
      <c r="Q12" s="158"/>
      <c r="R12" s="158"/>
      <c r="S12" s="158"/>
      <c r="T12" s="158"/>
      <c r="U12" s="158"/>
      <c r="V12" s="155" t="s">
        <v>120</v>
      </c>
      <c r="W12" s="156"/>
      <c r="X12" s="155"/>
      <c r="Y12" s="157" t="s">
        <v>70</v>
      </c>
      <c r="Z12" s="158"/>
      <c r="AA12" s="158"/>
      <c r="AB12" s="158"/>
      <c r="AC12" s="158"/>
      <c r="AD12" s="158"/>
      <c r="AE12" s="155" t="s">
        <v>121</v>
      </c>
      <c r="AF12" s="156"/>
      <c r="AG12" s="155"/>
      <c r="AH12" s="157" t="s">
        <v>85</v>
      </c>
      <c r="AI12" s="158"/>
      <c r="AJ12" s="158"/>
      <c r="AK12" s="158"/>
      <c r="AL12" s="158"/>
      <c r="AM12" s="158"/>
      <c r="AN12" s="155" t="s">
        <v>122</v>
      </c>
      <c r="AO12" s="156"/>
      <c r="AP12" s="155"/>
      <c r="AQ12" s="157" t="s">
        <v>88</v>
      </c>
      <c r="AR12" s="158"/>
      <c r="AS12" s="158"/>
      <c r="AT12" s="158"/>
      <c r="AU12" s="158"/>
      <c r="AV12" s="158"/>
      <c r="AW12" s="155" t="s">
        <v>123</v>
      </c>
      <c r="AX12" s="156"/>
      <c r="AY12" s="155"/>
      <c r="AZ12" s="151"/>
      <c r="BA12" s="207"/>
      <c r="BB12" s="207"/>
      <c r="BC12" s="207"/>
      <c r="BD12" s="207"/>
      <c r="BE12" s="207"/>
      <c r="BF12" s="207"/>
      <c r="BG12" s="152"/>
    </row>
    <row r="13" spans="1:59" s="106" customFormat="1" ht="13.5">
      <c r="A13" s="106" t="s">
        <v>83</v>
      </c>
      <c r="C13" s="133"/>
      <c r="D13" s="142"/>
      <c r="E13" s="143"/>
      <c r="F13" s="144"/>
      <c r="G13" s="159">
        <v>0.2708333333333333</v>
      </c>
      <c r="H13" s="149"/>
      <c r="I13" s="149"/>
      <c r="J13" s="149"/>
      <c r="K13" s="149"/>
      <c r="L13" s="149"/>
      <c r="M13" s="160"/>
      <c r="N13" s="161"/>
      <c r="O13" s="160"/>
      <c r="P13" s="157"/>
      <c r="Q13" s="157"/>
      <c r="R13" s="157"/>
      <c r="S13" s="157"/>
      <c r="T13" s="157"/>
      <c r="U13" s="157"/>
      <c r="V13" s="160"/>
      <c r="W13" s="161"/>
      <c r="X13" s="160"/>
      <c r="Y13" s="157" t="s">
        <v>124</v>
      </c>
      <c r="Z13" s="157"/>
      <c r="AA13" s="157"/>
      <c r="AB13" s="157"/>
      <c r="AC13" s="157"/>
      <c r="AD13" s="157"/>
      <c r="AE13" s="160"/>
      <c r="AF13" s="161"/>
      <c r="AG13" s="160"/>
      <c r="AH13" s="162" t="s">
        <v>125</v>
      </c>
      <c r="AI13" s="157"/>
      <c r="AJ13" s="157"/>
      <c r="AK13" s="157"/>
      <c r="AL13" s="157"/>
      <c r="AM13" s="157"/>
      <c r="AN13" s="160"/>
      <c r="AO13" s="161"/>
      <c r="AP13" s="160"/>
      <c r="AQ13" s="157" t="s">
        <v>126</v>
      </c>
      <c r="AR13" s="157"/>
      <c r="AS13" s="157"/>
      <c r="AT13" s="157"/>
      <c r="AU13" s="157"/>
      <c r="AV13" s="157"/>
      <c r="AW13" s="160"/>
      <c r="AX13" s="161"/>
      <c r="AY13" s="160"/>
      <c r="AZ13" s="151"/>
      <c r="BA13" s="207"/>
      <c r="BB13" s="207"/>
      <c r="BC13" s="207"/>
      <c r="BD13" s="207"/>
      <c r="BE13" s="207"/>
      <c r="BF13" s="207"/>
      <c r="BG13" s="152"/>
    </row>
    <row r="14" spans="1:59" s="106" customFormat="1" ht="13.5">
      <c r="A14" s="106" t="s">
        <v>81</v>
      </c>
      <c r="C14" s="133"/>
      <c r="D14" s="142"/>
      <c r="E14" s="143"/>
      <c r="F14" s="144"/>
      <c r="G14" s="153"/>
      <c r="H14" s="154"/>
      <c r="I14" s="154"/>
      <c r="J14" s="154"/>
      <c r="K14" s="154"/>
      <c r="L14" s="154"/>
      <c r="M14" s="166"/>
      <c r="N14" s="166"/>
      <c r="O14" s="166"/>
      <c r="P14" s="164"/>
      <c r="Q14" s="164"/>
      <c r="R14" s="164"/>
      <c r="S14" s="164"/>
      <c r="T14" s="164"/>
      <c r="U14" s="164"/>
      <c r="V14" s="163"/>
      <c r="W14" s="163"/>
      <c r="X14" s="163"/>
      <c r="Y14" s="164"/>
      <c r="Z14" s="164"/>
      <c r="AA14" s="164"/>
      <c r="AB14" s="164"/>
      <c r="AC14" s="164"/>
      <c r="AD14" s="164"/>
      <c r="AE14" s="163"/>
      <c r="AF14" s="163"/>
      <c r="AG14" s="163"/>
      <c r="AH14" s="164"/>
      <c r="AI14" s="164"/>
      <c r="AJ14" s="164"/>
      <c r="AK14" s="164"/>
      <c r="AL14" s="164"/>
      <c r="AM14" s="164"/>
      <c r="AN14" s="163"/>
      <c r="AO14" s="163"/>
      <c r="AP14" s="163"/>
      <c r="AQ14" s="164"/>
      <c r="AR14" s="164"/>
      <c r="AS14" s="164"/>
      <c r="AT14" s="164"/>
      <c r="AU14" s="164"/>
      <c r="AV14" s="164"/>
      <c r="AW14" s="163"/>
      <c r="AX14" s="163"/>
      <c r="AY14" s="163"/>
      <c r="AZ14" s="151"/>
      <c r="BA14" s="207"/>
      <c r="BB14" s="207"/>
      <c r="BC14" s="207"/>
      <c r="BD14" s="207"/>
      <c r="BE14" s="207"/>
      <c r="BF14" s="207"/>
      <c r="BG14" s="152"/>
    </row>
    <row r="15" spans="1:59" s="106" customFormat="1" ht="39.75" customHeight="1">
      <c r="A15" s="106" t="s">
        <v>4</v>
      </c>
      <c r="C15" s="133"/>
      <c r="D15" s="142"/>
      <c r="E15" s="143"/>
      <c r="F15" s="144"/>
      <c r="G15" s="208"/>
      <c r="H15" s="209"/>
      <c r="I15" s="209"/>
      <c r="J15" s="209"/>
      <c r="K15" s="209"/>
      <c r="L15" s="209"/>
      <c r="M15" s="210" t="s">
        <v>140</v>
      </c>
      <c r="N15" s="211"/>
      <c r="O15" s="211"/>
      <c r="P15" s="212"/>
      <c r="Q15" s="212"/>
      <c r="R15" s="212"/>
      <c r="S15" s="212"/>
      <c r="T15" s="212"/>
      <c r="U15" s="212"/>
      <c r="V15" s="210" t="s">
        <v>140</v>
      </c>
      <c r="W15" s="211"/>
      <c r="X15" s="211"/>
      <c r="Y15" s="212"/>
      <c r="Z15" s="212"/>
      <c r="AA15" s="212"/>
      <c r="AB15" s="212"/>
      <c r="AC15" s="212"/>
      <c r="AD15" s="212"/>
      <c r="AE15" s="213" t="s">
        <v>141</v>
      </c>
      <c r="AF15" s="211"/>
      <c r="AG15" s="211"/>
      <c r="AH15" s="212"/>
      <c r="AI15" s="212"/>
      <c r="AJ15" s="212"/>
      <c r="AK15" s="212"/>
      <c r="AL15" s="212"/>
      <c r="AM15" s="212"/>
      <c r="AN15" s="213" t="s">
        <v>142</v>
      </c>
      <c r="AO15" s="211"/>
      <c r="AP15" s="211"/>
      <c r="AQ15" s="214"/>
      <c r="AR15" s="214"/>
      <c r="AS15" s="214"/>
      <c r="AT15" s="214"/>
      <c r="AU15" s="214"/>
      <c r="AV15" s="214"/>
      <c r="AW15" s="213" t="s">
        <v>146</v>
      </c>
      <c r="AX15" s="215"/>
      <c r="AY15" s="215"/>
      <c r="AZ15" s="151"/>
      <c r="BA15" s="207"/>
      <c r="BB15" s="207"/>
      <c r="BC15" s="207"/>
      <c r="BD15" s="207"/>
      <c r="BE15" s="207"/>
      <c r="BF15" s="207"/>
      <c r="BG15" s="152"/>
    </row>
    <row r="16" spans="1:59" s="106" customFormat="1" ht="13.5" customHeight="1">
      <c r="A16" s="106" t="s">
        <v>74</v>
      </c>
      <c r="C16" s="133"/>
      <c r="D16" s="142"/>
      <c r="E16" s="143"/>
      <c r="F16" s="144"/>
      <c r="G16" s="145"/>
      <c r="H16" s="163"/>
      <c r="I16" s="163"/>
      <c r="J16" s="163"/>
      <c r="K16" s="163"/>
      <c r="L16" s="163"/>
      <c r="M16" s="165">
        <v>18950</v>
      </c>
      <c r="N16" s="165"/>
      <c r="O16" s="165"/>
      <c r="P16" s="163"/>
      <c r="Q16" s="163"/>
      <c r="R16" s="163"/>
      <c r="S16" s="163"/>
      <c r="T16" s="163"/>
      <c r="U16" s="163"/>
      <c r="V16" s="165"/>
      <c r="W16" s="165"/>
      <c r="X16" s="165"/>
      <c r="Y16" s="163"/>
      <c r="Z16" s="163"/>
      <c r="AA16" s="163"/>
      <c r="AB16" s="163"/>
      <c r="AC16" s="163"/>
      <c r="AD16" s="163"/>
      <c r="AE16" s="165"/>
      <c r="AF16" s="165"/>
      <c r="AG16" s="165"/>
      <c r="AH16" s="163"/>
      <c r="AI16" s="163"/>
      <c r="AJ16" s="163"/>
      <c r="AK16" s="163"/>
      <c r="AL16" s="163"/>
      <c r="AM16" s="163"/>
      <c r="AN16" s="166"/>
      <c r="AO16" s="166"/>
      <c r="AP16" s="166"/>
      <c r="AQ16" s="163"/>
      <c r="AR16" s="163"/>
      <c r="AS16" s="163"/>
      <c r="AT16" s="163"/>
      <c r="AU16" s="163"/>
      <c r="AV16" s="163"/>
      <c r="AW16" s="166"/>
      <c r="AX16" s="166"/>
      <c r="AY16" s="166"/>
      <c r="AZ16" s="151"/>
      <c r="BA16" s="207"/>
      <c r="BB16" s="207"/>
      <c r="BC16" s="207"/>
      <c r="BD16" s="207"/>
      <c r="BE16" s="207"/>
      <c r="BF16" s="207"/>
      <c r="BG16" s="152"/>
    </row>
    <row r="17" spans="1:59" s="106" customFormat="1" ht="13.5" customHeight="1">
      <c r="A17" s="106" t="s">
        <v>76</v>
      </c>
      <c r="C17" s="133"/>
      <c r="D17" s="142"/>
      <c r="E17" s="143"/>
      <c r="F17" s="144"/>
      <c r="G17" s="145"/>
      <c r="H17" s="163"/>
      <c r="I17" s="163"/>
      <c r="J17" s="163"/>
      <c r="K17" s="163"/>
      <c r="L17" s="163"/>
      <c r="M17" s="166"/>
      <c r="N17" s="166"/>
      <c r="O17" s="166"/>
      <c r="P17" s="163"/>
      <c r="Q17" s="163"/>
      <c r="R17" s="163"/>
      <c r="S17" s="163"/>
      <c r="T17" s="163"/>
      <c r="U17" s="163"/>
      <c r="V17" s="166"/>
      <c r="W17" s="166"/>
      <c r="X17" s="166"/>
      <c r="Y17" s="163"/>
      <c r="Z17" s="163"/>
      <c r="AA17" s="163"/>
      <c r="AB17" s="163"/>
      <c r="AC17" s="163"/>
      <c r="AD17" s="163"/>
      <c r="AE17" s="166"/>
      <c r="AF17" s="166"/>
      <c r="AG17" s="166"/>
      <c r="AH17" s="163"/>
      <c r="AI17" s="163"/>
      <c r="AJ17" s="163"/>
      <c r="AK17" s="163"/>
      <c r="AL17" s="163"/>
      <c r="AM17" s="163"/>
      <c r="AN17" s="166"/>
      <c r="AO17" s="166"/>
      <c r="AP17" s="166"/>
      <c r="AQ17" s="163"/>
      <c r="AR17" s="163"/>
      <c r="AS17" s="163"/>
      <c r="AT17" s="163"/>
      <c r="AU17" s="163"/>
      <c r="AV17" s="163"/>
      <c r="AW17" s="166"/>
      <c r="AX17" s="166"/>
      <c r="AY17" s="166"/>
      <c r="AZ17" s="151"/>
      <c r="BA17" s="207"/>
      <c r="BB17" s="207"/>
      <c r="BC17" s="207"/>
      <c r="BD17" s="207"/>
      <c r="BE17" s="207"/>
      <c r="BF17" s="207"/>
      <c r="BG17" s="152"/>
    </row>
    <row r="18" spans="1:59" s="106" customFormat="1" ht="13.5" customHeight="1">
      <c r="A18" s="106" t="s">
        <v>77</v>
      </c>
      <c r="C18" s="133"/>
      <c r="D18" s="142"/>
      <c r="E18" s="143"/>
      <c r="F18" s="144"/>
      <c r="G18" s="145"/>
      <c r="H18" s="163"/>
      <c r="I18" s="163"/>
      <c r="J18" s="163"/>
      <c r="K18" s="163"/>
      <c r="L18" s="163"/>
      <c r="M18" s="166"/>
      <c r="N18" s="166"/>
      <c r="O18" s="166"/>
      <c r="P18" s="163"/>
      <c r="Q18" s="163"/>
      <c r="R18" s="163"/>
      <c r="S18" s="163"/>
      <c r="T18" s="163"/>
      <c r="U18" s="163"/>
      <c r="V18" s="166"/>
      <c r="W18" s="166"/>
      <c r="X18" s="166"/>
      <c r="Y18" s="163"/>
      <c r="Z18" s="163"/>
      <c r="AA18" s="163"/>
      <c r="AB18" s="163"/>
      <c r="AC18" s="163"/>
      <c r="AD18" s="163"/>
      <c r="AE18" s="166"/>
      <c r="AF18" s="166"/>
      <c r="AG18" s="166"/>
      <c r="AH18" s="163"/>
      <c r="AI18" s="163"/>
      <c r="AJ18" s="163"/>
      <c r="AK18" s="163"/>
      <c r="AL18" s="163"/>
      <c r="AM18" s="163"/>
      <c r="AN18" s="166"/>
      <c r="AO18" s="166"/>
      <c r="AP18" s="166"/>
      <c r="AQ18" s="163"/>
      <c r="AR18" s="163"/>
      <c r="AS18" s="163"/>
      <c r="AT18" s="163"/>
      <c r="AU18" s="163"/>
      <c r="AV18" s="163"/>
      <c r="AW18" s="166"/>
      <c r="AX18" s="166"/>
      <c r="AY18" s="166"/>
      <c r="AZ18" s="151"/>
      <c r="BA18" s="207"/>
      <c r="BB18" s="207"/>
      <c r="BC18" s="207"/>
      <c r="BD18" s="207"/>
      <c r="BE18" s="207"/>
      <c r="BF18" s="207"/>
      <c r="BG18" s="152"/>
    </row>
    <row r="19" spans="1:59" s="106" customFormat="1" ht="13.5">
      <c r="A19" s="106" t="s">
        <v>87</v>
      </c>
      <c r="C19" s="133"/>
      <c r="D19" s="142"/>
      <c r="E19" s="143"/>
      <c r="F19" s="144"/>
      <c r="G19" s="153"/>
      <c r="H19" s="154"/>
      <c r="I19" s="154"/>
      <c r="J19" s="154"/>
      <c r="K19" s="154"/>
      <c r="L19" s="154"/>
      <c r="M19" s="166"/>
      <c r="N19" s="166"/>
      <c r="O19" s="166"/>
      <c r="P19" s="165"/>
      <c r="Q19" s="165"/>
      <c r="R19" s="165"/>
      <c r="S19" s="165"/>
      <c r="T19" s="165"/>
      <c r="U19" s="165"/>
      <c r="V19" s="166"/>
      <c r="W19" s="166"/>
      <c r="X19" s="166"/>
      <c r="Y19" s="165"/>
      <c r="Z19" s="165"/>
      <c r="AA19" s="165"/>
      <c r="AB19" s="165"/>
      <c r="AC19" s="165"/>
      <c r="AD19" s="165"/>
      <c r="AE19" s="166"/>
      <c r="AF19" s="166"/>
      <c r="AG19" s="166"/>
      <c r="AH19" s="165"/>
      <c r="AI19" s="165"/>
      <c r="AJ19" s="165"/>
      <c r="AK19" s="165"/>
      <c r="AL19" s="165"/>
      <c r="AM19" s="165"/>
      <c r="AN19" s="166"/>
      <c r="AO19" s="166"/>
      <c r="AP19" s="166"/>
      <c r="AQ19" s="165"/>
      <c r="AR19" s="165"/>
      <c r="AS19" s="165"/>
      <c r="AT19" s="165"/>
      <c r="AU19" s="165"/>
      <c r="AV19" s="165"/>
      <c r="AW19" s="166"/>
      <c r="AX19" s="166"/>
      <c r="AY19" s="166"/>
      <c r="AZ19" s="151"/>
      <c r="BA19" s="207"/>
      <c r="BB19" s="207"/>
      <c r="BC19" s="207"/>
      <c r="BD19" s="207"/>
      <c r="BE19" s="207"/>
      <c r="BF19" s="207"/>
      <c r="BG19" s="152"/>
    </row>
    <row r="20" spans="3:59" s="106" customFormat="1" ht="13.5">
      <c r="C20" s="133"/>
      <c r="D20" s="142"/>
      <c r="E20" s="143"/>
      <c r="F20" s="144"/>
      <c r="G20" s="145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51"/>
      <c r="BA20" s="207"/>
      <c r="BB20" s="207"/>
      <c r="BC20" s="207"/>
      <c r="BD20" s="207"/>
      <c r="BE20" s="207"/>
      <c r="BF20" s="207"/>
      <c r="BG20" s="152"/>
    </row>
    <row r="21" spans="1:59" s="106" customFormat="1" ht="13.5" customHeight="1">
      <c r="A21" s="106" t="s">
        <v>79</v>
      </c>
      <c r="C21" s="133"/>
      <c r="D21" s="142"/>
      <c r="E21" s="143"/>
      <c r="F21" s="144"/>
      <c r="G21" s="145"/>
      <c r="H21" s="146"/>
      <c r="I21" s="146"/>
      <c r="J21" s="146"/>
      <c r="K21" s="147"/>
      <c r="L21" s="148"/>
      <c r="M21" s="149" t="s">
        <v>143</v>
      </c>
      <c r="N21" s="149"/>
      <c r="O21" s="149"/>
      <c r="P21" s="150"/>
      <c r="Q21" s="146" t="s">
        <v>13</v>
      </c>
      <c r="R21" s="146"/>
      <c r="S21" s="146"/>
      <c r="T21" s="147"/>
      <c r="U21" s="148"/>
      <c r="V21" s="149" t="s">
        <v>93</v>
      </c>
      <c r="W21" s="149"/>
      <c r="X21" s="149"/>
      <c r="Y21" s="150"/>
      <c r="Z21" s="146" t="s">
        <v>103</v>
      </c>
      <c r="AA21" s="146"/>
      <c r="AB21" s="146"/>
      <c r="AC21" s="147"/>
      <c r="AD21" s="148"/>
      <c r="AE21" s="149" t="s">
        <v>143</v>
      </c>
      <c r="AF21" s="149"/>
      <c r="AG21" s="149"/>
      <c r="AH21" s="150"/>
      <c r="AI21" s="146" t="s">
        <v>96</v>
      </c>
      <c r="AJ21" s="146"/>
      <c r="AK21" s="146"/>
      <c r="AL21" s="147"/>
      <c r="AM21" s="148"/>
      <c r="AN21" s="149" t="s">
        <v>90</v>
      </c>
      <c r="AO21" s="149"/>
      <c r="AP21" s="149"/>
      <c r="AQ21" s="150"/>
      <c r="AR21" s="146"/>
      <c r="AS21" s="146"/>
      <c r="AT21" s="146"/>
      <c r="AU21" s="147"/>
      <c r="AV21" s="148"/>
      <c r="AW21" s="149" t="s">
        <v>67</v>
      </c>
      <c r="AX21" s="149"/>
      <c r="AY21" s="149"/>
      <c r="AZ21" s="151"/>
      <c r="BA21" s="207"/>
      <c r="BB21" s="207"/>
      <c r="BC21" s="207"/>
      <c r="BD21" s="207"/>
      <c r="BE21" s="207"/>
      <c r="BF21" s="207"/>
      <c r="BG21" s="152"/>
    </row>
    <row r="22" spans="1:59" s="106" customFormat="1" ht="13.5" customHeight="1">
      <c r="A22" s="106" t="s">
        <v>80</v>
      </c>
      <c r="C22" s="133"/>
      <c r="D22" s="142"/>
      <c r="E22" s="143"/>
      <c r="F22" s="144"/>
      <c r="G22" s="153" t="s">
        <v>89</v>
      </c>
      <c r="H22" s="154"/>
      <c r="I22" s="154"/>
      <c r="J22" s="154"/>
      <c r="K22" s="154"/>
      <c r="L22" s="154"/>
      <c r="M22" s="155" t="s">
        <v>127</v>
      </c>
      <c r="N22" s="156"/>
      <c r="O22" s="155"/>
      <c r="P22" s="157" t="s">
        <v>91</v>
      </c>
      <c r="Q22" s="158"/>
      <c r="R22" s="158"/>
      <c r="S22" s="158"/>
      <c r="T22" s="158"/>
      <c r="U22" s="158"/>
      <c r="V22" s="155" t="s">
        <v>92</v>
      </c>
      <c r="W22" s="156"/>
      <c r="X22" s="155"/>
      <c r="Y22" s="157" t="s">
        <v>94</v>
      </c>
      <c r="Z22" s="158"/>
      <c r="AA22" s="158"/>
      <c r="AB22" s="158"/>
      <c r="AC22" s="158"/>
      <c r="AD22" s="158"/>
      <c r="AE22" s="155" t="s">
        <v>128</v>
      </c>
      <c r="AF22" s="156"/>
      <c r="AG22" s="155"/>
      <c r="AH22" s="157" t="s">
        <v>95</v>
      </c>
      <c r="AI22" s="158"/>
      <c r="AJ22" s="158"/>
      <c r="AK22" s="158"/>
      <c r="AL22" s="158"/>
      <c r="AM22" s="158"/>
      <c r="AN22" s="155" t="s">
        <v>129</v>
      </c>
      <c r="AO22" s="156"/>
      <c r="AP22" s="155"/>
      <c r="AQ22" s="157" t="s">
        <v>89</v>
      </c>
      <c r="AR22" s="158"/>
      <c r="AS22" s="158"/>
      <c r="AT22" s="158"/>
      <c r="AU22" s="158"/>
      <c r="AV22" s="158"/>
      <c r="AW22" s="155" t="s">
        <v>127</v>
      </c>
      <c r="AX22" s="156"/>
      <c r="AY22" s="155"/>
      <c r="AZ22" s="151"/>
      <c r="BA22" s="207"/>
      <c r="BB22" s="207"/>
      <c r="BC22" s="207"/>
      <c r="BD22" s="207"/>
      <c r="BE22" s="207"/>
      <c r="BF22" s="207"/>
      <c r="BG22" s="152"/>
    </row>
    <row r="23" spans="1:59" s="106" customFormat="1" ht="13.5">
      <c r="A23" s="106" t="s">
        <v>83</v>
      </c>
      <c r="C23" s="133"/>
      <c r="D23" s="142"/>
      <c r="E23" s="143"/>
      <c r="F23" s="144"/>
      <c r="G23" s="153"/>
      <c r="H23" s="149"/>
      <c r="I23" s="149"/>
      <c r="J23" s="149"/>
      <c r="K23" s="149"/>
      <c r="L23" s="149"/>
      <c r="M23" s="160"/>
      <c r="N23" s="161"/>
      <c r="O23" s="160"/>
      <c r="P23" s="157" t="s">
        <v>130</v>
      </c>
      <c r="Q23" s="157"/>
      <c r="R23" s="157"/>
      <c r="S23" s="157"/>
      <c r="T23" s="157"/>
      <c r="U23" s="157"/>
      <c r="V23" s="160"/>
      <c r="W23" s="161"/>
      <c r="X23" s="160"/>
      <c r="Y23" s="157" t="s">
        <v>131</v>
      </c>
      <c r="Z23" s="157"/>
      <c r="AA23" s="157"/>
      <c r="AB23" s="157"/>
      <c r="AC23" s="157"/>
      <c r="AD23" s="157"/>
      <c r="AE23" s="160"/>
      <c r="AF23" s="161"/>
      <c r="AG23" s="160"/>
      <c r="AH23" s="157" t="s">
        <v>132</v>
      </c>
      <c r="AI23" s="157"/>
      <c r="AJ23" s="157"/>
      <c r="AK23" s="157"/>
      <c r="AL23" s="157"/>
      <c r="AM23" s="157"/>
      <c r="AN23" s="160"/>
      <c r="AO23" s="161"/>
      <c r="AP23" s="160"/>
      <c r="AQ23" s="157"/>
      <c r="AR23" s="157"/>
      <c r="AS23" s="157"/>
      <c r="AT23" s="157"/>
      <c r="AU23" s="157"/>
      <c r="AV23" s="157"/>
      <c r="AW23" s="160"/>
      <c r="AX23" s="161"/>
      <c r="AY23" s="160"/>
      <c r="AZ23" s="151"/>
      <c r="BA23" s="207"/>
      <c r="BB23" s="207"/>
      <c r="BC23" s="207"/>
      <c r="BD23" s="207"/>
      <c r="BE23" s="207"/>
      <c r="BF23" s="207"/>
      <c r="BG23" s="152"/>
    </row>
    <row r="24" spans="1:59" s="106" customFormat="1" ht="39.75" customHeight="1">
      <c r="A24" s="106" t="s">
        <v>4</v>
      </c>
      <c r="C24" s="133"/>
      <c r="D24" s="142"/>
      <c r="E24" s="143"/>
      <c r="F24" s="144"/>
      <c r="G24" s="216"/>
      <c r="H24" s="217"/>
      <c r="I24" s="217"/>
      <c r="J24" s="217"/>
      <c r="K24" s="217"/>
      <c r="L24" s="217"/>
      <c r="M24" s="213"/>
      <c r="N24" s="211"/>
      <c r="O24" s="211"/>
      <c r="P24" s="167" t="s">
        <v>101</v>
      </c>
      <c r="Q24" s="167"/>
      <c r="R24" s="167"/>
      <c r="S24" s="167"/>
      <c r="T24" s="167"/>
      <c r="U24" s="167"/>
      <c r="V24" s="213"/>
      <c r="W24" s="211"/>
      <c r="X24" s="211"/>
      <c r="Y24" s="167" t="s">
        <v>102</v>
      </c>
      <c r="Z24" s="167"/>
      <c r="AA24" s="167"/>
      <c r="AB24" s="167"/>
      <c r="AC24" s="167"/>
      <c r="AD24" s="167"/>
      <c r="AE24" s="213"/>
      <c r="AF24" s="211"/>
      <c r="AG24" s="211"/>
      <c r="AH24" s="167" t="s">
        <v>104</v>
      </c>
      <c r="AI24" s="167"/>
      <c r="AJ24" s="167"/>
      <c r="AK24" s="167"/>
      <c r="AL24" s="167"/>
      <c r="AM24" s="167"/>
      <c r="AN24" s="213"/>
      <c r="AO24" s="211"/>
      <c r="AP24" s="211"/>
      <c r="AQ24" s="218"/>
      <c r="AR24" s="218"/>
      <c r="AS24" s="218"/>
      <c r="AT24" s="218"/>
      <c r="AU24" s="218"/>
      <c r="AV24" s="218"/>
      <c r="AW24" s="213" t="s">
        <v>147</v>
      </c>
      <c r="AX24" s="215"/>
      <c r="AY24" s="215"/>
      <c r="AZ24" s="151"/>
      <c r="BA24" s="207"/>
      <c r="BB24" s="207"/>
      <c r="BC24" s="207"/>
      <c r="BD24" s="207"/>
      <c r="BE24" s="207"/>
      <c r="BF24" s="207"/>
      <c r="BG24" s="152"/>
    </row>
    <row r="25" spans="1:59" s="106" customFormat="1" ht="13.5">
      <c r="A25" s="106" t="s">
        <v>81</v>
      </c>
      <c r="C25" s="133"/>
      <c r="D25" s="142"/>
      <c r="E25" s="143"/>
      <c r="F25" s="144"/>
      <c r="G25" s="153"/>
      <c r="H25" s="154"/>
      <c r="I25" s="154"/>
      <c r="J25" s="154"/>
      <c r="K25" s="154"/>
      <c r="L25" s="154"/>
      <c r="M25" s="163"/>
      <c r="N25" s="163"/>
      <c r="O25" s="163"/>
      <c r="P25" s="164" t="s">
        <v>133</v>
      </c>
      <c r="Q25" s="164"/>
      <c r="R25" s="164"/>
      <c r="S25" s="164"/>
      <c r="T25" s="164"/>
      <c r="U25" s="164"/>
      <c r="V25" s="163"/>
      <c r="W25" s="163"/>
      <c r="X25" s="163"/>
      <c r="Y25" s="164"/>
      <c r="Z25" s="164"/>
      <c r="AA25" s="164"/>
      <c r="AB25" s="164"/>
      <c r="AC25" s="164"/>
      <c r="AD25" s="164"/>
      <c r="AE25" s="163"/>
      <c r="AF25" s="163"/>
      <c r="AG25" s="163"/>
      <c r="AH25" s="164"/>
      <c r="AI25" s="164"/>
      <c r="AJ25" s="164"/>
      <c r="AK25" s="164"/>
      <c r="AL25" s="164"/>
      <c r="AM25" s="164"/>
      <c r="AN25" s="163"/>
      <c r="AO25" s="163"/>
      <c r="AP25" s="163"/>
      <c r="AQ25" s="164"/>
      <c r="AR25" s="164"/>
      <c r="AS25" s="164"/>
      <c r="AT25" s="164"/>
      <c r="AU25" s="164"/>
      <c r="AV25" s="164"/>
      <c r="AW25" s="163"/>
      <c r="AX25" s="163"/>
      <c r="AY25" s="163"/>
      <c r="AZ25" s="151"/>
      <c r="BA25" s="207"/>
      <c r="BB25" s="207"/>
      <c r="BC25" s="207"/>
      <c r="BD25" s="207"/>
      <c r="BE25" s="207"/>
      <c r="BF25" s="207"/>
      <c r="BG25" s="152"/>
    </row>
    <row r="26" spans="1:59" s="106" customFormat="1" ht="13.5" customHeight="1">
      <c r="A26" s="106" t="s">
        <v>74</v>
      </c>
      <c r="C26" s="133"/>
      <c r="D26" s="142"/>
      <c r="E26" s="143"/>
      <c r="F26" s="144"/>
      <c r="G26" s="145"/>
      <c r="H26" s="163"/>
      <c r="I26" s="163"/>
      <c r="J26" s="163"/>
      <c r="K26" s="163"/>
      <c r="L26" s="163"/>
      <c r="M26" s="165">
        <v>18950</v>
      </c>
      <c r="N26" s="165"/>
      <c r="O26" s="165"/>
      <c r="P26" s="163"/>
      <c r="Q26" s="163"/>
      <c r="R26" s="163"/>
      <c r="S26" s="163"/>
      <c r="T26" s="163"/>
      <c r="U26" s="163"/>
      <c r="V26" s="165"/>
      <c r="W26" s="165"/>
      <c r="X26" s="165"/>
      <c r="Y26" s="163"/>
      <c r="Z26" s="163"/>
      <c r="AA26" s="163"/>
      <c r="AB26" s="163"/>
      <c r="AC26" s="163"/>
      <c r="AD26" s="163"/>
      <c r="AE26" s="165"/>
      <c r="AF26" s="165"/>
      <c r="AG26" s="165"/>
      <c r="AH26" s="163"/>
      <c r="AI26" s="163"/>
      <c r="AJ26" s="163"/>
      <c r="AK26" s="163"/>
      <c r="AL26" s="163"/>
      <c r="AM26" s="163"/>
      <c r="AN26" s="165"/>
      <c r="AO26" s="165"/>
      <c r="AP26" s="165"/>
      <c r="AQ26" s="163"/>
      <c r="AR26" s="163"/>
      <c r="AS26" s="163"/>
      <c r="AT26" s="163"/>
      <c r="AU26" s="163"/>
      <c r="AV26" s="163"/>
      <c r="AW26" s="166"/>
      <c r="AX26" s="166"/>
      <c r="AY26" s="166"/>
      <c r="AZ26" s="151"/>
      <c r="BA26" s="207"/>
      <c r="BB26" s="207"/>
      <c r="BC26" s="207"/>
      <c r="BD26" s="207"/>
      <c r="BE26" s="207"/>
      <c r="BF26" s="207"/>
      <c r="BG26" s="152"/>
    </row>
    <row r="27" spans="1:59" s="106" customFormat="1" ht="13.5" customHeight="1">
      <c r="A27" s="106" t="s">
        <v>76</v>
      </c>
      <c r="C27" s="133"/>
      <c r="D27" s="142"/>
      <c r="E27" s="143"/>
      <c r="F27" s="144"/>
      <c r="G27" s="145"/>
      <c r="H27" s="163"/>
      <c r="I27" s="163"/>
      <c r="J27" s="163"/>
      <c r="K27" s="163"/>
      <c r="L27" s="163"/>
      <c r="M27" s="166"/>
      <c r="N27" s="166"/>
      <c r="O27" s="166"/>
      <c r="P27" s="163"/>
      <c r="Q27" s="163"/>
      <c r="R27" s="163"/>
      <c r="S27" s="163"/>
      <c r="T27" s="163"/>
      <c r="U27" s="163"/>
      <c r="V27" s="166"/>
      <c r="W27" s="166"/>
      <c r="X27" s="166"/>
      <c r="Y27" s="163"/>
      <c r="Z27" s="163"/>
      <c r="AA27" s="163"/>
      <c r="AB27" s="163"/>
      <c r="AC27" s="163"/>
      <c r="AD27" s="163"/>
      <c r="AE27" s="166"/>
      <c r="AF27" s="166"/>
      <c r="AG27" s="166"/>
      <c r="AH27" s="163"/>
      <c r="AI27" s="163"/>
      <c r="AJ27" s="163"/>
      <c r="AK27" s="163"/>
      <c r="AL27" s="163"/>
      <c r="AM27" s="163"/>
      <c r="AN27" s="166"/>
      <c r="AO27" s="166"/>
      <c r="AP27" s="166"/>
      <c r="AQ27" s="163"/>
      <c r="AR27" s="163"/>
      <c r="AS27" s="163"/>
      <c r="AT27" s="163"/>
      <c r="AU27" s="163"/>
      <c r="AV27" s="163"/>
      <c r="AW27" s="166"/>
      <c r="AX27" s="166"/>
      <c r="AY27" s="166"/>
      <c r="AZ27" s="151"/>
      <c r="BA27" s="207"/>
      <c r="BB27" s="207"/>
      <c r="BC27" s="207"/>
      <c r="BD27" s="207"/>
      <c r="BE27" s="207"/>
      <c r="BF27" s="207"/>
      <c r="BG27" s="152"/>
    </row>
    <row r="28" spans="1:59" s="106" customFormat="1" ht="13.5" customHeight="1">
      <c r="A28" s="106" t="s">
        <v>77</v>
      </c>
      <c r="C28" s="133"/>
      <c r="D28" s="142"/>
      <c r="E28" s="143"/>
      <c r="F28" s="144"/>
      <c r="G28" s="145"/>
      <c r="H28" s="163"/>
      <c r="I28" s="163"/>
      <c r="J28" s="163"/>
      <c r="K28" s="163"/>
      <c r="L28" s="163"/>
      <c r="M28" s="166"/>
      <c r="N28" s="166"/>
      <c r="O28" s="166"/>
      <c r="P28" s="163"/>
      <c r="Q28" s="163"/>
      <c r="R28" s="163"/>
      <c r="S28" s="163"/>
      <c r="T28" s="163"/>
      <c r="U28" s="163"/>
      <c r="V28" s="166"/>
      <c r="W28" s="166"/>
      <c r="X28" s="166"/>
      <c r="Y28" s="163"/>
      <c r="Z28" s="163"/>
      <c r="AA28" s="163"/>
      <c r="AB28" s="163"/>
      <c r="AC28" s="163"/>
      <c r="AD28" s="163"/>
      <c r="AE28" s="166"/>
      <c r="AF28" s="166"/>
      <c r="AG28" s="166"/>
      <c r="AH28" s="163"/>
      <c r="AI28" s="163"/>
      <c r="AJ28" s="163"/>
      <c r="AK28" s="163"/>
      <c r="AL28" s="163"/>
      <c r="AM28" s="163"/>
      <c r="AN28" s="166"/>
      <c r="AO28" s="166"/>
      <c r="AP28" s="166"/>
      <c r="AQ28" s="163"/>
      <c r="AR28" s="163"/>
      <c r="AS28" s="163"/>
      <c r="AT28" s="163"/>
      <c r="AU28" s="163"/>
      <c r="AV28" s="163"/>
      <c r="AW28" s="166"/>
      <c r="AX28" s="166"/>
      <c r="AY28" s="166"/>
      <c r="AZ28" s="151"/>
      <c r="BA28" s="207"/>
      <c r="BB28" s="207"/>
      <c r="BC28" s="207"/>
      <c r="BD28" s="207"/>
      <c r="BE28" s="207"/>
      <c r="BF28" s="207"/>
      <c r="BG28" s="152"/>
    </row>
    <row r="29" spans="1:59" s="106" customFormat="1" ht="13.5">
      <c r="A29" s="106" t="s">
        <v>87</v>
      </c>
      <c r="C29" s="133"/>
      <c r="D29" s="142"/>
      <c r="E29" s="143"/>
      <c r="F29" s="144"/>
      <c r="G29" s="153"/>
      <c r="H29" s="154"/>
      <c r="I29" s="154"/>
      <c r="J29" s="154"/>
      <c r="K29" s="154"/>
      <c r="L29" s="154"/>
      <c r="M29" s="166"/>
      <c r="N29" s="166"/>
      <c r="O29" s="166"/>
      <c r="P29" s="165"/>
      <c r="Q29" s="165"/>
      <c r="R29" s="165"/>
      <c r="S29" s="165"/>
      <c r="T29" s="165"/>
      <c r="U29" s="165"/>
      <c r="V29" s="166"/>
      <c r="W29" s="166"/>
      <c r="X29" s="166"/>
      <c r="Y29" s="165"/>
      <c r="Z29" s="165"/>
      <c r="AA29" s="165"/>
      <c r="AB29" s="165"/>
      <c r="AC29" s="165"/>
      <c r="AD29" s="165"/>
      <c r="AE29" s="166"/>
      <c r="AF29" s="166"/>
      <c r="AG29" s="166"/>
      <c r="AH29" s="165"/>
      <c r="AI29" s="165"/>
      <c r="AJ29" s="165"/>
      <c r="AK29" s="165"/>
      <c r="AL29" s="165"/>
      <c r="AM29" s="165"/>
      <c r="AN29" s="166"/>
      <c r="AO29" s="166"/>
      <c r="AP29" s="166"/>
      <c r="AQ29" s="165"/>
      <c r="AR29" s="165"/>
      <c r="AS29" s="165"/>
      <c r="AT29" s="165"/>
      <c r="AU29" s="165"/>
      <c r="AV29" s="165"/>
      <c r="AW29" s="166"/>
      <c r="AX29" s="166"/>
      <c r="AY29" s="166"/>
      <c r="AZ29" s="151"/>
      <c r="BA29" s="207"/>
      <c r="BB29" s="207"/>
      <c r="BC29" s="207"/>
      <c r="BD29" s="207"/>
      <c r="BE29" s="207"/>
      <c r="BF29" s="207"/>
      <c r="BG29" s="152"/>
    </row>
    <row r="30" spans="3:59" s="106" customFormat="1" ht="13.5">
      <c r="C30" s="133"/>
      <c r="D30" s="142"/>
      <c r="E30" s="143"/>
      <c r="F30" s="144"/>
      <c r="G30" s="145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51"/>
      <c r="BA30" s="207"/>
      <c r="BB30" s="207"/>
      <c r="BC30" s="207"/>
      <c r="BD30" s="207"/>
      <c r="BE30" s="207"/>
      <c r="BF30" s="207"/>
      <c r="BG30" s="152"/>
    </row>
    <row r="31" spans="1:59" s="106" customFormat="1" ht="13.5" customHeight="1">
      <c r="A31" s="106" t="s">
        <v>79</v>
      </c>
      <c r="C31" s="133"/>
      <c r="D31" s="142"/>
      <c r="E31" s="143"/>
      <c r="F31" s="144"/>
      <c r="G31" s="145"/>
      <c r="H31" s="146" t="s">
        <v>75</v>
      </c>
      <c r="I31" s="146"/>
      <c r="J31" s="146"/>
      <c r="K31" s="147"/>
      <c r="L31" s="148"/>
      <c r="M31" s="149" t="s">
        <v>67</v>
      </c>
      <c r="N31" s="149"/>
      <c r="O31" s="149"/>
      <c r="P31" s="150"/>
      <c r="Q31" s="146" t="s">
        <v>75</v>
      </c>
      <c r="R31" s="146"/>
      <c r="S31" s="146"/>
      <c r="T31" s="147"/>
      <c r="U31" s="148"/>
      <c r="V31" s="149" t="s">
        <v>67</v>
      </c>
      <c r="W31" s="149"/>
      <c r="X31" s="149"/>
      <c r="Y31" s="150"/>
      <c r="Z31" s="146"/>
      <c r="AA31" s="146"/>
      <c r="AB31" s="146"/>
      <c r="AC31" s="147"/>
      <c r="AD31" s="148"/>
      <c r="AE31" s="149" t="s">
        <v>90</v>
      </c>
      <c r="AF31" s="149"/>
      <c r="AG31" s="149"/>
      <c r="AH31" s="150"/>
      <c r="AI31" s="146" t="s">
        <v>114</v>
      </c>
      <c r="AJ31" s="146"/>
      <c r="AK31" s="146"/>
      <c r="AL31" s="147"/>
      <c r="AM31" s="148"/>
      <c r="AN31" s="149"/>
      <c r="AO31" s="149"/>
      <c r="AP31" s="149"/>
      <c r="AQ31" s="150"/>
      <c r="AR31" s="146"/>
      <c r="AS31" s="146"/>
      <c r="AT31" s="146"/>
      <c r="AU31" s="147"/>
      <c r="AV31" s="148"/>
      <c r="AW31" s="149"/>
      <c r="AX31" s="149"/>
      <c r="AY31" s="149"/>
      <c r="AZ31" s="151"/>
      <c r="BA31" s="207"/>
      <c r="BB31" s="207"/>
      <c r="BC31" s="207"/>
      <c r="BD31" s="207"/>
      <c r="BE31" s="207"/>
      <c r="BF31" s="207"/>
      <c r="BG31" s="152"/>
    </row>
    <row r="32" spans="1:59" s="106" customFormat="1" ht="13.5">
      <c r="A32" s="106" t="s">
        <v>80</v>
      </c>
      <c r="C32" s="133"/>
      <c r="D32" s="142"/>
      <c r="E32" s="143"/>
      <c r="F32" s="144"/>
      <c r="G32" s="153" t="s">
        <v>97</v>
      </c>
      <c r="H32" s="154"/>
      <c r="I32" s="154"/>
      <c r="J32" s="154"/>
      <c r="K32" s="154"/>
      <c r="L32" s="154"/>
      <c r="M32" s="155" t="s">
        <v>129</v>
      </c>
      <c r="N32" s="156"/>
      <c r="O32" s="155"/>
      <c r="P32" s="157" t="s">
        <v>98</v>
      </c>
      <c r="Q32" s="158"/>
      <c r="R32" s="158"/>
      <c r="S32" s="158"/>
      <c r="T32" s="158"/>
      <c r="U32" s="158"/>
      <c r="V32" s="155" t="s">
        <v>129</v>
      </c>
      <c r="W32" s="156"/>
      <c r="X32" s="155"/>
      <c r="Y32" s="157" t="s">
        <v>82</v>
      </c>
      <c r="Z32" s="158"/>
      <c r="AA32" s="158"/>
      <c r="AB32" s="158"/>
      <c r="AC32" s="158"/>
      <c r="AD32" s="158"/>
      <c r="AE32" s="155" t="s">
        <v>120</v>
      </c>
      <c r="AF32" s="156"/>
      <c r="AG32" s="155"/>
      <c r="AH32" s="157" t="s">
        <v>99</v>
      </c>
      <c r="AI32" s="158"/>
      <c r="AJ32" s="158"/>
      <c r="AK32" s="158"/>
      <c r="AL32" s="158"/>
      <c r="AM32" s="158"/>
      <c r="AN32" s="155"/>
      <c r="AO32" s="156"/>
      <c r="AP32" s="155"/>
      <c r="AQ32" s="157"/>
      <c r="AR32" s="158"/>
      <c r="AS32" s="158"/>
      <c r="AT32" s="158"/>
      <c r="AU32" s="158"/>
      <c r="AV32" s="158"/>
      <c r="AW32" s="155"/>
      <c r="AX32" s="156"/>
      <c r="AY32" s="155"/>
      <c r="AZ32" s="151"/>
      <c r="BA32" s="207"/>
      <c r="BB32" s="207"/>
      <c r="BC32" s="207"/>
      <c r="BD32" s="207"/>
      <c r="BE32" s="207"/>
      <c r="BF32" s="207"/>
      <c r="BG32" s="152"/>
    </row>
    <row r="33" spans="1:59" s="106" customFormat="1" ht="13.5">
      <c r="A33" s="106" t="s">
        <v>83</v>
      </c>
      <c r="C33" s="133"/>
      <c r="D33" s="142"/>
      <c r="E33" s="143"/>
      <c r="F33" s="144"/>
      <c r="G33" s="159" t="s">
        <v>134</v>
      </c>
      <c r="H33" s="149"/>
      <c r="I33" s="149"/>
      <c r="J33" s="149"/>
      <c r="K33" s="149"/>
      <c r="L33" s="149"/>
      <c r="M33" s="160"/>
      <c r="N33" s="161"/>
      <c r="O33" s="160"/>
      <c r="P33" s="157" t="s">
        <v>135</v>
      </c>
      <c r="Q33" s="157"/>
      <c r="R33" s="157"/>
      <c r="S33" s="157"/>
      <c r="T33" s="157"/>
      <c r="U33" s="157"/>
      <c r="V33" s="160"/>
      <c r="W33" s="161"/>
      <c r="X33" s="160"/>
      <c r="Y33" s="157"/>
      <c r="Z33" s="157"/>
      <c r="AA33" s="157"/>
      <c r="AB33" s="157"/>
      <c r="AC33" s="157"/>
      <c r="AD33" s="157"/>
      <c r="AE33" s="160"/>
      <c r="AF33" s="161"/>
      <c r="AG33" s="160"/>
      <c r="AH33" s="162">
        <v>0.8333333333333334</v>
      </c>
      <c r="AI33" s="157"/>
      <c r="AJ33" s="157"/>
      <c r="AK33" s="157"/>
      <c r="AL33" s="157"/>
      <c r="AM33" s="157"/>
      <c r="AN33" s="160"/>
      <c r="AO33" s="161"/>
      <c r="AP33" s="160"/>
      <c r="AQ33" s="157"/>
      <c r="AR33" s="157"/>
      <c r="AS33" s="157"/>
      <c r="AT33" s="157"/>
      <c r="AU33" s="157"/>
      <c r="AV33" s="157"/>
      <c r="AW33" s="160"/>
      <c r="AX33" s="161"/>
      <c r="AY33" s="160"/>
      <c r="AZ33" s="151"/>
      <c r="BA33" s="207"/>
      <c r="BB33" s="207"/>
      <c r="BC33" s="207"/>
      <c r="BD33" s="207"/>
      <c r="BE33" s="207"/>
      <c r="BF33" s="207"/>
      <c r="BG33" s="152"/>
    </row>
    <row r="34" spans="3:59" s="106" customFormat="1" ht="39.75" customHeight="1">
      <c r="C34" s="133"/>
      <c r="D34" s="142"/>
      <c r="E34" s="143"/>
      <c r="F34" s="144"/>
      <c r="G34" s="216"/>
      <c r="H34" s="217"/>
      <c r="I34" s="217"/>
      <c r="J34" s="217"/>
      <c r="K34" s="217"/>
      <c r="L34" s="217"/>
      <c r="M34" s="213" t="s">
        <v>144</v>
      </c>
      <c r="N34" s="211"/>
      <c r="O34" s="211"/>
      <c r="P34" s="167" t="s">
        <v>105</v>
      </c>
      <c r="Q34" s="167"/>
      <c r="R34" s="167"/>
      <c r="S34" s="167"/>
      <c r="T34" s="167"/>
      <c r="U34" s="167"/>
      <c r="V34" s="213" t="s">
        <v>145</v>
      </c>
      <c r="W34" s="211"/>
      <c r="X34" s="211"/>
      <c r="Y34" s="167"/>
      <c r="Z34" s="167"/>
      <c r="AA34" s="167"/>
      <c r="AB34" s="167"/>
      <c r="AC34" s="167"/>
      <c r="AD34" s="167"/>
      <c r="AE34" s="213"/>
      <c r="AF34" s="211"/>
      <c r="AG34" s="211"/>
      <c r="AH34" s="167"/>
      <c r="AI34" s="167"/>
      <c r="AJ34" s="167"/>
      <c r="AK34" s="167"/>
      <c r="AL34" s="167"/>
      <c r="AM34" s="167"/>
      <c r="AN34" s="213"/>
      <c r="AO34" s="211"/>
      <c r="AP34" s="211"/>
      <c r="AQ34" s="218"/>
      <c r="AR34" s="218"/>
      <c r="AS34" s="218"/>
      <c r="AT34" s="218"/>
      <c r="AU34" s="218"/>
      <c r="AV34" s="218"/>
      <c r="AW34" s="219"/>
      <c r="AX34" s="220"/>
      <c r="AY34" s="220"/>
      <c r="AZ34" s="151"/>
      <c r="BA34" s="207"/>
      <c r="BB34" s="207"/>
      <c r="BC34" s="207"/>
      <c r="BD34" s="207"/>
      <c r="BE34" s="207"/>
      <c r="BF34" s="207"/>
      <c r="BG34" s="152"/>
    </row>
    <row r="35" spans="1:59" s="106" customFormat="1" ht="13.5">
      <c r="A35" s="106" t="s">
        <v>81</v>
      </c>
      <c r="C35" s="133"/>
      <c r="D35" s="142"/>
      <c r="E35" s="143"/>
      <c r="F35" s="144"/>
      <c r="G35" s="153"/>
      <c r="H35" s="154"/>
      <c r="I35" s="154"/>
      <c r="J35" s="154"/>
      <c r="K35" s="154"/>
      <c r="L35" s="154"/>
      <c r="M35" s="163"/>
      <c r="N35" s="163"/>
      <c r="O35" s="163"/>
      <c r="P35" s="166"/>
      <c r="Q35" s="166"/>
      <c r="R35" s="166"/>
      <c r="S35" s="166"/>
      <c r="T35" s="166"/>
      <c r="U35" s="166"/>
      <c r="V35" s="163"/>
      <c r="W35" s="163"/>
      <c r="X35" s="163"/>
      <c r="Y35" s="166"/>
      <c r="Z35" s="166"/>
      <c r="AA35" s="166"/>
      <c r="AB35" s="166"/>
      <c r="AC35" s="166"/>
      <c r="AD35" s="166"/>
      <c r="AE35" s="163"/>
      <c r="AF35" s="163"/>
      <c r="AG35" s="163"/>
      <c r="AH35" s="166"/>
      <c r="AI35" s="166"/>
      <c r="AJ35" s="166"/>
      <c r="AK35" s="166"/>
      <c r="AL35" s="166"/>
      <c r="AM35" s="166"/>
      <c r="AN35" s="163"/>
      <c r="AO35" s="163"/>
      <c r="AP35" s="163"/>
      <c r="AQ35" s="166"/>
      <c r="AR35" s="166"/>
      <c r="AS35" s="166"/>
      <c r="AT35" s="166"/>
      <c r="AU35" s="166"/>
      <c r="AV35" s="166"/>
      <c r="AW35" s="163"/>
      <c r="AX35" s="163"/>
      <c r="AY35" s="163"/>
      <c r="AZ35" s="151"/>
      <c r="BA35" s="207"/>
      <c r="BB35" s="207"/>
      <c r="BC35" s="207"/>
      <c r="BD35" s="207"/>
      <c r="BE35" s="207"/>
      <c r="BF35" s="207"/>
      <c r="BG35" s="152"/>
    </row>
    <row r="36" spans="1:59" s="106" customFormat="1" ht="13.5" customHeight="1">
      <c r="A36" s="106" t="s">
        <v>74</v>
      </c>
      <c r="C36" s="133"/>
      <c r="D36" s="142"/>
      <c r="E36" s="143"/>
      <c r="F36" s="144"/>
      <c r="G36" s="145"/>
      <c r="H36" s="163"/>
      <c r="I36" s="163"/>
      <c r="J36" s="163"/>
      <c r="K36" s="163"/>
      <c r="L36" s="163"/>
      <c r="M36" s="166"/>
      <c r="N36" s="166"/>
      <c r="O36" s="166"/>
      <c r="P36" s="163"/>
      <c r="Q36" s="163"/>
      <c r="R36" s="163"/>
      <c r="S36" s="163"/>
      <c r="T36" s="163"/>
      <c r="U36" s="163"/>
      <c r="V36" s="166"/>
      <c r="W36" s="166"/>
      <c r="X36" s="166"/>
      <c r="Y36" s="163"/>
      <c r="Z36" s="163"/>
      <c r="AA36" s="163"/>
      <c r="AB36" s="163"/>
      <c r="AC36" s="163"/>
      <c r="AD36" s="163"/>
      <c r="AE36" s="166"/>
      <c r="AF36" s="166"/>
      <c r="AG36" s="166"/>
      <c r="AH36" s="163"/>
      <c r="AI36" s="163"/>
      <c r="AJ36" s="163"/>
      <c r="AK36" s="163"/>
      <c r="AL36" s="163"/>
      <c r="AM36" s="163"/>
      <c r="AN36" s="166"/>
      <c r="AO36" s="166"/>
      <c r="AP36" s="166"/>
      <c r="AQ36" s="163"/>
      <c r="AR36" s="163"/>
      <c r="AS36" s="163"/>
      <c r="AT36" s="163"/>
      <c r="AU36" s="163"/>
      <c r="AV36" s="163"/>
      <c r="AW36" s="166"/>
      <c r="AX36" s="166"/>
      <c r="AY36" s="166"/>
      <c r="AZ36" s="151"/>
      <c r="BA36" s="207"/>
      <c r="BB36" s="207"/>
      <c r="BC36" s="207"/>
      <c r="BD36" s="207"/>
      <c r="BE36" s="207"/>
      <c r="BF36" s="207"/>
      <c r="BG36" s="152"/>
    </row>
    <row r="37" spans="1:59" s="106" customFormat="1" ht="13.5" customHeight="1">
      <c r="A37" s="106" t="s">
        <v>76</v>
      </c>
      <c r="C37" s="133"/>
      <c r="D37" s="142"/>
      <c r="E37" s="143"/>
      <c r="F37" s="144"/>
      <c r="G37" s="145"/>
      <c r="H37" s="163"/>
      <c r="I37" s="163"/>
      <c r="J37" s="163"/>
      <c r="K37" s="163"/>
      <c r="L37" s="163"/>
      <c r="M37" s="166"/>
      <c r="N37" s="166"/>
      <c r="O37" s="166"/>
      <c r="P37" s="163"/>
      <c r="Q37" s="163"/>
      <c r="R37" s="163"/>
      <c r="S37" s="163"/>
      <c r="T37" s="163"/>
      <c r="U37" s="163"/>
      <c r="V37" s="166"/>
      <c r="W37" s="166"/>
      <c r="X37" s="166"/>
      <c r="Y37" s="163"/>
      <c r="Z37" s="163"/>
      <c r="AA37" s="163"/>
      <c r="AB37" s="163"/>
      <c r="AC37" s="163"/>
      <c r="AD37" s="163"/>
      <c r="AE37" s="166"/>
      <c r="AF37" s="166"/>
      <c r="AG37" s="166"/>
      <c r="AH37" s="163"/>
      <c r="AI37" s="163"/>
      <c r="AJ37" s="163"/>
      <c r="AK37" s="163"/>
      <c r="AL37" s="163"/>
      <c r="AM37" s="163"/>
      <c r="AN37" s="166"/>
      <c r="AO37" s="166"/>
      <c r="AP37" s="166"/>
      <c r="AQ37" s="163"/>
      <c r="AR37" s="163"/>
      <c r="AS37" s="163"/>
      <c r="AT37" s="163"/>
      <c r="AU37" s="163"/>
      <c r="AV37" s="163"/>
      <c r="AW37" s="166"/>
      <c r="AX37" s="166"/>
      <c r="AY37" s="166"/>
      <c r="AZ37" s="151"/>
      <c r="BA37" s="207"/>
      <c r="BB37" s="207"/>
      <c r="BC37" s="207"/>
      <c r="BD37" s="207"/>
      <c r="BE37" s="207"/>
      <c r="BF37" s="207"/>
      <c r="BG37" s="152"/>
    </row>
    <row r="38" spans="1:59" s="106" customFormat="1" ht="13.5" customHeight="1">
      <c r="A38" s="106" t="s">
        <v>77</v>
      </c>
      <c r="C38" s="133"/>
      <c r="D38" s="142"/>
      <c r="E38" s="143"/>
      <c r="F38" s="144"/>
      <c r="G38" s="145"/>
      <c r="H38" s="163"/>
      <c r="I38" s="163"/>
      <c r="J38" s="163"/>
      <c r="K38" s="163"/>
      <c r="L38" s="163"/>
      <c r="M38" s="166"/>
      <c r="N38" s="166"/>
      <c r="O38" s="166"/>
      <c r="P38" s="163"/>
      <c r="Q38" s="163"/>
      <c r="R38" s="163"/>
      <c r="S38" s="163"/>
      <c r="T38" s="163"/>
      <c r="U38" s="163"/>
      <c r="V38" s="166"/>
      <c r="W38" s="166"/>
      <c r="X38" s="166"/>
      <c r="Y38" s="163"/>
      <c r="Z38" s="163"/>
      <c r="AA38" s="163"/>
      <c r="AB38" s="163"/>
      <c r="AC38" s="163"/>
      <c r="AD38" s="163"/>
      <c r="AE38" s="166"/>
      <c r="AF38" s="166"/>
      <c r="AG38" s="166"/>
      <c r="AH38" s="163"/>
      <c r="AI38" s="163"/>
      <c r="AJ38" s="163"/>
      <c r="AK38" s="163"/>
      <c r="AL38" s="163"/>
      <c r="AM38" s="163"/>
      <c r="AN38" s="166"/>
      <c r="AO38" s="166"/>
      <c r="AP38" s="166"/>
      <c r="AQ38" s="163"/>
      <c r="AR38" s="163"/>
      <c r="AS38" s="163"/>
      <c r="AT38" s="163"/>
      <c r="AU38" s="163"/>
      <c r="AV38" s="163"/>
      <c r="AW38" s="166"/>
      <c r="AX38" s="166"/>
      <c r="AY38" s="166"/>
      <c r="AZ38" s="151"/>
      <c r="BA38" s="207"/>
      <c r="BB38" s="207"/>
      <c r="BC38" s="207"/>
      <c r="BD38" s="207"/>
      <c r="BE38" s="207"/>
      <c r="BF38" s="207"/>
      <c r="BG38" s="152"/>
    </row>
    <row r="39" spans="1:59" s="106" customFormat="1" ht="13.5">
      <c r="A39" s="106" t="s">
        <v>87</v>
      </c>
      <c r="C39" s="133"/>
      <c r="D39" s="142"/>
      <c r="E39" s="143"/>
      <c r="F39" s="144"/>
      <c r="G39" s="153"/>
      <c r="H39" s="154"/>
      <c r="I39" s="154"/>
      <c r="J39" s="154"/>
      <c r="K39" s="154"/>
      <c r="L39" s="154"/>
      <c r="M39" s="166"/>
      <c r="N39" s="166"/>
      <c r="O39" s="166"/>
      <c r="P39" s="165"/>
      <c r="Q39" s="165"/>
      <c r="R39" s="165"/>
      <c r="S39" s="165"/>
      <c r="T39" s="165"/>
      <c r="U39" s="165"/>
      <c r="V39" s="166"/>
      <c r="W39" s="166"/>
      <c r="X39" s="166"/>
      <c r="Y39" s="165"/>
      <c r="Z39" s="165"/>
      <c r="AA39" s="165"/>
      <c r="AB39" s="165"/>
      <c r="AC39" s="165"/>
      <c r="AD39" s="165"/>
      <c r="AE39" s="166"/>
      <c r="AF39" s="166"/>
      <c r="AG39" s="166"/>
      <c r="AH39" s="165"/>
      <c r="AI39" s="165"/>
      <c r="AJ39" s="165"/>
      <c r="AK39" s="165"/>
      <c r="AL39" s="165"/>
      <c r="AM39" s="165"/>
      <c r="AN39" s="166"/>
      <c r="AO39" s="166"/>
      <c r="AP39" s="166"/>
      <c r="AQ39" s="165"/>
      <c r="AR39" s="165"/>
      <c r="AS39" s="165"/>
      <c r="AT39" s="165"/>
      <c r="AU39" s="165"/>
      <c r="AV39" s="165"/>
      <c r="AW39" s="166"/>
      <c r="AX39" s="166"/>
      <c r="AY39" s="166"/>
      <c r="AZ39" s="151"/>
      <c r="BA39" s="207"/>
      <c r="BB39" s="207"/>
      <c r="BC39" s="207"/>
      <c r="BD39" s="207"/>
      <c r="BE39" s="207"/>
      <c r="BF39" s="207"/>
      <c r="BG39" s="152"/>
    </row>
    <row r="40" spans="3:59" s="106" customFormat="1" ht="13.5">
      <c r="C40" s="133"/>
      <c r="D40" s="169"/>
      <c r="E40" s="170"/>
      <c r="F40" s="171"/>
      <c r="G40" s="172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4"/>
      <c r="BA40" s="175"/>
      <c r="BB40" s="175"/>
      <c r="BC40" s="175"/>
      <c r="BD40" s="175"/>
      <c r="BE40" s="175"/>
      <c r="BF40" s="175"/>
      <c r="BG40" s="176"/>
    </row>
    <row r="41" spans="3:60" s="106" customFormat="1" ht="13.5">
      <c r="C41" s="177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</row>
    <row r="42" spans="3:60" s="106" customFormat="1" ht="13.5">
      <c r="C42" s="115"/>
      <c r="D42" s="115" t="s">
        <v>5</v>
      </c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78"/>
      <c r="P42" s="115"/>
      <c r="Q42" s="115"/>
      <c r="R42" s="115"/>
      <c r="S42" s="178"/>
      <c r="T42" s="178"/>
      <c r="U42" s="178"/>
      <c r="V42" s="115"/>
      <c r="W42" s="115"/>
      <c r="X42" s="115"/>
      <c r="Y42" s="115"/>
      <c r="Z42" s="178"/>
      <c r="AA42" s="178"/>
      <c r="AB42" s="178"/>
      <c r="AC42" s="115"/>
      <c r="AD42" s="115"/>
      <c r="AE42" s="115"/>
      <c r="AF42" s="115"/>
      <c r="AG42" s="178"/>
      <c r="AH42" s="178"/>
      <c r="AI42" s="115"/>
      <c r="AJ42" s="115"/>
      <c r="AK42" s="115"/>
      <c r="AL42" s="115"/>
      <c r="AM42" s="115"/>
      <c r="AN42" s="115"/>
      <c r="AO42" s="115"/>
      <c r="AP42" s="178"/>
      <c r="AQ42" s="115"/>
      <c r="AR42" s="115"/>
      <c r="AS42" s="115"/>
      <c r="AT42" s="178"/>
      <c r="AU42" s="178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</row>
    <row r="43" spans="3:60" s="106" customFormat="1" ht="13.5">
      <c r="C43" s="115"/>
      <c r="D43" s="179" t="s">
        <v>6</v>
      </c>
      <c r="E43" s="180"/>
      <c r="F43" s="180"/>
      <c r="G43" s="180"/>
      <c r="H43" s="180"/>
      <c r="I43" s="180"/>
      <c r="J43" s="180"/>
      <c r="K43" s="180"/>
      <c r="L43" s="180"/>
      <c r="M43" s="180"/>
      <c r="N43" s="181"/>
      <c r="O43" s="182" t="s">
        <v>14</v>
      </c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 t="s">
        <v>7</v>
      </c>
      <c r="AA43" s="182"/>
      <c r="AB43" s="182"/>
      <c r="AC43" s="182"/>
      <c r="AD43" s="182"/>
      <c r="AE43" s="182"/>
      <c r="AF43" s="182"/>
      <c r="AG43" s="182"/>
      <c r="AH43" s="182" t="s">
        <v>8</v>
      </c>
      <c r="AI43" s="182"/>
      <c r="AJ43" s="182"/>
      <c r="AK43" s="182"/>
      <c r="AL43" s="182"/>
      <c r="AM43" s="182"/>
      <c r="AN43" s="182" t="s">
        <v>9</v>
      </c>
      <c r="AO43" s="182"/>
      <c r="AP43" s="182"/>
      <c r="AQ43" s="182" t="s">
        <v>10</v>
      </c>
      <c r="AR43" s="182"/>
      <c r="AS43" s="182" t="s">
        <v>11</v>
      </c>
      <c r="AT43" s="182"/>
      <c r="AU43" s="182" t="s">
        <v>12</v>
      </c>
      <c r="AV43" s="182"/>
      <c r="AW43" s="182" t="s">
        <v>13</v>
      </c>
      <c r="AX43" s="182"/>
      <c r="AY43" s="183" t="s">
        <v>4</v>
      </c>
      <c r="AZ43" s="180"/>
      <c r="BA43" s="180"/>
      <c r="BB43" s="180"/>
      <c r="BC43" s="180"/>
      <c r="BD43" s="180"/>
      <c r="BE43" s="180"/>
      <c r="BF43" s="184"/>
      <c r="BG43" s="115"/>
      <c r="BH43" s="115"/>
    </row>
    <row r="44" spans="3:60" s="106" customFormat="1" ht="13.5">
      <c r="C44" s="115"/>
      <c r="D44" s="185"/>
      <c r="E44" s="186"/>
      <c r="F44" s="186"/>
      <c r="G44" s="186"/>
      <c r="H44" s="186"/>
      <c r="I44" s="186"/>
      <c r="J44" s="186"/>
      <c r="K44" s="186"/>
      <c r="L44" s="186"/>
      <c r="M44" s="186"/>
      <c r="N44" s="187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 t="s">
        <v>136</v>
      </c>
      <c r="AA44" s="188"/>
      <c r="AB44" s="189"/>
      <c r="AC44" s="189"/>
      <c r="AD44" s="189"/>
      <c r="AE44" s="189"/>
      <c r="AF44" s="189"/>
      <c r="AG44" s="189"/>
      <c r="AH44" s="188" t="s">
        <v>137</v>
      </c>
      <c r="AI44" s="188"/>
      <c r="AJ44" s="188"/>
      <c r="AK44" s="190"/>
      <c r="AL44" s="188"/>
      <c r="AM44" s="188"/>
      <c r="AN44" s="188">
        <f>AK45-AK44</f>
        <v>0</v>
      </c>
      <c r="AO44" s="188"/>
      <c r="AP44" s="188"/>
      <c r="AQ44" s="188" t="s">
        <v>15</v>
      </c>
      <c r="AR44" s="188"/>
      <c r="AS44" s="188" t="s">
        <v>15</v>
      </c>
      <c r="AT44" s="188"/>
      <c r="AU44" s="188" t="s">
        <v>15</v>
      </c>
      <c r="AV44" s="188"/>
      <c r="AW44" s="188" t="s">
        <v>15</v>
      </c>
      <c r="AX44" s="188"/>
      <c r="AY44" s="191"/>
      <c r="AZ44" s="192"/>
      <c r="BA44" s="192"/>
      <c r="BB44" s="192"/>
      <c r="BC44" s="192"/>
      <c r="BD44" s="192"/>
      <c r="BE44" s="192"/>
      <c r="BF44" s="193"/>
      <c r="BG44" s="115"/>
      <c r="BH44" s="115"/>
    </row>
    <row r="45" spans="3:60" s="106" customFormat="1" ht="13.5">
      <c r="C45" s="115"/>
      <c r="D45" s="194"/>
      <c r="E45" s="195"/>
      <c r="F45" s="195"/>
      <c r="G45" s="195"/>
      <c r="H45" s="195"/>
      <c r="I45" s="195"/>
      <c r="J45" s="195"/>
      <c r="K45" s="195"/>
      <c r="L45" s="195"/>
      <c r="M45" s="195"/>
      <c r="N45" s="196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 t="s">
        <v>138</v>
      </c>
      <c r="AA45" s="197"/>
      <c r="AB45" s="198"/>
      <c r="AC45" s="198"/>
      <c r="AD45" s="198"/>
      <c r="AE45" s="198"/>
      <c r="AF45" s="198"/>
      <c r="AG45" s="198"/>
      <c r="AH45" s="197" t="s">
        <v>139</v>
      </c>
      <c r="AI45" s="197"/>
      <c r="AJ45" s="197"/>
      <c r="AK45" s="199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200"/>
      <c r="AZ45" s="201"/>
      <c r="BA45" s="201"/>
      <c r="BB45" s="201"/>
      <c r="BC45" s="201"/>
      <c r="BD45" s="201"/>
      <c r="BE45" s="201"/>
      <c r="BF45" s="202"/>
      <c r="BG45" s="115"/>
      <c r="BH45" s="115"/>
    </row>
    <row r="46" spans="3:60" s="106" customFormat="1" ht="13.5"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</row>
    <row r="47" spans="3:60" s="106" customFormat="1" ht="13.5">
      <c r="C47" s="203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</row>
    <row r="48" spans="3:59" ht="13.5">
      <c r="C48" s="1"/>
      <c r="D48" s="2" t="s">
        <v>4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3"/>
      <c r="AN48" s="1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</row>
    <row r="49" spans="3:59" ht="13.5">
      <c r="C49" s="30" t="s">
        <v>106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29"/>
      <c r="AN49" s="40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2"/>
    </row>
    <row r="50" spans="3:59" ht="13.5">
      <c r="C50" s="30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29"/>
      <c r="AN50" s="43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2"/>
    </row>
    <row r="51" spans="3:59" ht="13.5">
      <c r="C51" s="30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29"/>
      <c r="AN51" s="44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6"/>
    </row>
    <row r="52" spans="3:59" ht="13.5" customHeight="1">
      <c r="C52" s="30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29"/>
      <c r="AN52" s="44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6"/>
    </row>
    <row r="53" spans="3:59" ht="13.5" customHeight="1">
      <c r="C53" s="30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29"/>
      <c r="AN53" s="34"/>
      <c r="AO53" s="35"/>
      <c r="AP53" s="35"/>
      <c r="AQ53" s="32"/>
      <c r="AR53" s="35"/>
      <c r="AS53" s="35"/>
      <c r="AT53" s="35"/>
      <c r="AU53" s="35"/>
      <c r="AV53" s="35"/>
      <c r="AW53" s="35"/>
      <c r="AX53" s="36"/>
      <c r="AY53" s="35"/>
      <c r="AZ53" s="35"/>
      <c r="BA53" s="33"/>
      <c r="BB53" s="31"/>
      <c r="BC53" s="31"/>
      <c r="BD53" s="31"/>
      <c r="BE53" s="31"/>
      <c r="BF53" s="31"/>
      <c r="BG53" s="29"/>
    </row>
    <row r="54" spans="3:59" ht="13.5">
      <c r="C54" s="30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29"/>
      <c r="AN54" s="47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9"/>
    </row>
    <row r="55" spans="3:59" ht="13.5">
      <c r="C55" s="37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9"/>
      <c r="AN55" s="37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9"/>
    </row>
  </sheetData>
  <sheetProtection/>
  <mergeCells count="258">
    <mergeCell ref="D44:N45"/>
    <mergeCell ref="C6:F6"/>
    <mergeCell ref="C7:F7"/>
    <mergeCell ref="G7:I7"/>
    <mergeCell ref="AB7:AC7"/>
    <mergeCell ref="G6:AP6"/>
    <mergeCell ref="M15:O15"/>
    <mergeCell ref="M14:O14"/>
    <mergeCell ref="V15:X15"/>
    <mergeCell ref="AE15:AG15"/>
    <mergeCell ref="P34:U34"/>
    <mergeCell ref="Y34:AD34"/>
    <mergeCell ref="AH34:AM34"/>
    <mergeCell ref="AQ34:AV34"/>
    <mergeCell ref="AN34:AP34"/>
    <mergeCell ref="AE34:AG34"/>
    <mergeCell ref="V34:X34"/>
    <mergeCell ref="P24:U24"/>
    <mergeCell ref="Y24:AD24"/>
    <mergeCell ref="AH24:AM24"/>
    <mergeCell ref="AQ24:AV24"/>
    <mergeCell ref="AN24:AP24"/>
    <mergeCell ref="AE24:AG24"/>
    <mergeCell ref="V24:X24"/>
    <mergeCell ref="C55:AM55"/>
    <mergeCell ref="AN49:BG50"/>
    <mergeCell ref="AN51:BG52"/>
    <mergeCell ref="AN54:BG55"/>
    <mergeCell ref="C53:AM53"/>
    <mergeCell ref="C54:AM54"/>
    <mergeCell ref="G33:L33"/>
    <mergeCell ref="P33:U33"/>
    <mergeCell ref="Y33:AD33"/>
    <mergeCell ref="AH33:AM33"/>
    <mergeCell ref="G35:L35"/>
    <mergeCell ref="P35:U35"/>
    <mergeCell ref="Y35:AD35"/>
    <mergeCell ref="AH35:AM35"/>
    <mergeCell ref="C52:AM52"/>
    <mergeCell ref="AB44:AG44"/>
    <mergeCell ref="AH44:AJ44"/>
    <mergeCell ref="AK44:AM44"/>
    <mergeCell ref="Z45:AA45"/>
    <mergeCell ref="AB45:AG45"/>
    <mergeCell ref="AK45:AM45"/>
    <mergeCell ref="Z44:AA44"/>
    <mergeCell ref="AH45:AJ45"/>
    <mergeCell ref="AF7:AG7"/>
    <mergeCell ref="C49:AM49"/>
    <mergeCell ref="C50:AM50"/>
    <mergeCell ref="C51:AM51"/>
    <mergeCell ref="AH43:AM43"/>
    <mergeCell ref="D43:N43"/>
    <mergeCell ref="AL7:AM7"/>
    <mergeCell ref="AJ7:AK7"/>
    <mergeCell ref="M24:O24"/>
    <mergeCell ref="M34:O34"/>
    <mergeCell ref="O43:Y43"/>
    <mergeCell ref="Z43:AG43"/>
    <mergeCell ref="AN44:AP45"/>
    <mergeCell ref="AN7:AO7"/>
    <mergeCell ref="C4:X5"/>
    <mergeCell ref="AN15:AP15"/>
    <mergeCell ref="V32:X32"/>
    <mergeCell ref="Y32:AD32"/>
    <mergeCell ref="AE32:AG32"/>
    <mergeCell ref="AH32:AM32"/>
    <mergeCell ref="AN43:AP43"/>
    <mergeCell ref="AE31:AG31"/>
    <mergeCell ref="AI31:AL31"/>
    <mergeCell ref="AW15:AY15"/>
    <mergeCell ref="AW24:AY24"/>
    <mergeCell ref="AW34:AY34"/>
    <mergeCell ref="AE28:AG28"/>
    <mergeCell ref="AY44:BF45"/>
    <mergeCell ref="H31:K31"/>
    <mergeCell ref="M31:O31"/>
    <mergeCell ref="Q31:T31"/>
    <mergeCell ref="V31:X31"/>
    <mergeCell ref="Z31:AC31"/>
    <mergeCell ref="G32:L32"/>
    <mergeCell ref="M32:O32"/>
    <mergeCell ref="P32:U32"/>
    <mergeCell ref="BA53:BG53"/>
    <mergeCell ref="G14:L14"/>
    <mergeCell ref="G25:L25"/>
    <mergeCell ref="P25:U25"/>
    <mergeCell ref="Y25:AD25"/>
    <mergeCell ref="AH25:AM25"/>
    <mergeCell ref="M28:O28"/>
    <mergeCell ref="V28:X28"/>
    <mergeCell ref="O44:Y45"/>
    <mergeCell ref="AN53:AP53"/>
    <mergeCell ref="AQ53:AW53"/>
    <mergeCell ref="AN31:AP31"/>
    <mergeCell ref="AN32:AP32"/>
    <mergeCell ref="AW32:AY32"/>
    <mergeCell ref="AQ33:AV33"/>
    <mergeCell ref="AQ35:AV35"/>
    <mergeCell ref="AW36:AY36"/>
    <mergeCell ref="AX53:AZ53"/>
    <mergeCell ref="AQ43:AR43"/>
    <mergeCell ref="M27:O27"/>
    <mergeCell ref="V27:X27"/>
    <mergeCell ref="AE27:AG27"/>
    <mergeCell ref="AN27:AP27"/>
    <mergeCell ref="AW26:AY26"/>
    <mergeCell ref="M26:O26"/>
    <mergeCell ref="V26:X26"/>
    <mergeCell ref="AE26:AG26"/>
    <mergeCell ref="AN26:AP26"/>
    <mergeCell ref="G13:L13"/>
    <mergeCell ref="P13:U13"/>
    <mergeCell ref="J7:M7"/>
    <mergeCell ref="R7:U7"/>
    <mergeCell ref="AW17:AY17"/>
    <mergeCell ref="AW18:AY18"/>
    <mergeCell ref="Y13:AD13"/>
    <mergeCell ref="AH13:AM13"/>
    <mergeCell ref="AQ13:AV13"/>
    <mergeCell ref="AQ14:AV14"/>
    <mergeCell ref="M17:O17"/>
    <mergeCell ref="M18:O18"/>
    <mergeCell ref="V17:X17"/>
    <mergeCell ref="V18:X18"/>
    <mergeCell ref="V22:X22"/>
    <mergeCell ref="AN22:AP22"/>
    <mergeCell ref="AW22:AY22"/>
    <mergeCell ref="AR11:AU11"/>
    <mergeCell ref="AE17:AG17"/>
    <mergeCell ref="AE18:AG18"/>
    <mergeCell ref="AN17:AP17"/>
    <mergeCell ref="AN18:AP18"/>
    <mergeCell ref="AH14:AM14"/>
    <mergeCell ref="AW16:AY16"/>
    <mergeCell ref="P14:U14"/>
    <mergeCell ref="Y14:AD14"/>
    <mergeCell ref="C2:BG3"/>
    <mergeCell ref="O7:Q7"/>
    <mergeCell ref="C10:C40"/>
    <mergeCell ref="G22:L22"/>
    <mergeCell ref="M22:O22"/>
    <mergeCell ref="P22:U22"/>
    <mergeCell ref="AQ12:AV12"/>
    <mergeCell ref="M16:O16"/>
    <mergeCell ref="V16:X16"/>
    <mergeCell ref="AE16:AG16"/>
    <mergeCell ref="AN16:AP16"/>
    <mergeCell ref="P15:U15"/>
    <mergeCell ref="Y15:AD15"/>
    <mergeCell ref="AH15:AM15"/>
    <mergeCell ref="AQ15:AV15"/>
    <mergeCell ref="AW43:AX43"/>
    <mergeCell ref="AQ22:AV22"/>
    <mergeCell ref="AR31:AU31"/>
    <mergeCell ref="AW31:AY31"/>
    <mergeCell ref="AQ32:AV32"/>
    <mergeCell ref="AW27:AY27"/>
    <mergeCell ref="AY43:BF43"/>
    <mergeCell ref="AS44:AT45"/>
    <mergeCell ref="AU44:AV45"/>
    <mergeCell ref="AW44:AX45"/>
    <mergeCell ref="AW21:AY21"/>
    <mergeCell ref="AQ23:AV23"/>
    <mergeCell ref="AQ25:AV25"/>
    <mergeCell ref="AN28:AP28"/>
    <mergeCell ref="AW28:AY28"/>
    <mergeCell ref="AN21:AP21"/>
    <mergeCell ref="AR21:AU21"/>
    <mergeCell ref="AS43:AT43"/>
    <mergeCell ref="AU43:AV43"/>
    <mergeCell ref="AQ44:AR45"/>
    <mergeCell ref="Z21:AC21"/>
    <mergeCell ref="AE21:AG21"/>
    <mergeCell ref="AI21:AL21"/>
    <mergeCell ref="Y22:AD22"/>
    <mergeCell ref="AE22:AG22"/>
    <mergeCell ref="AH22:AM22"/>
    <mergeCell ref="Q11:T11"/>
    <mergeCell ref="AW12:AY12"/>
    <mergeCell ref="G23:L23"/>
    <mergeCell ref="P23:U23"/>
    <mergeCell ref="Y23:AD23"/>
    <mergeCell ref="AH23:AM23"/>
    <mergeCell ref="H21:K21"/>
    <mergeCell ref="M21:O21"/>
    <mergeCell ref="Q21:T21"/>
    <mergeCell ref="V21:X21"/>
    <mergeCell ref="D9:F9"/>
    <mergeCell ref="D10:F40"/>
    <mergeCell ref="G12:L12"/>
    <mergeCell ref="H11:K11"/>
    <mergeCell ref="G24:L24"/>
    <mergeCell ref="G34:L34"/>
    <mergeCell ref="G15:L15"/>
    <mergeCell ref="Z11:AC11"/>
    <mergeCell ref="Y12:AD12"/>
    <mergeCell ref="AI11:AL11"/>
    <mergeCell ref="AH12:AM12"/>
    <mergeCell ref="AW1:AY1"/>
    <mergeCell ref="AZ1:BG1"/>
    <mergeCell ref="M11:O11"/>
    <mergeCell ref="V11:X11"/>
    <mergeCell ref="AE11:AG11"/>
    <mergeCell ref="AN11:AP11"/>
    <mergeCell ref="AW11:AY11"/>
    <mergeCell ref="G9:AY9"/>
    <mergeCell ref="AZ9:BG9"/>
    <mergeCell ref="AZ10:BG40"/>
    <mergeCell ref="M12:O12"/>
    <mergeCell ref="V12:X12"/>
    <mergeCell ref="AE12:AG12"/>
    <mergeCell ref="AN12:AP12"/>
    <mergeCell ref="P12:U12"/>
    <mergeCell ref="M36:O36"/>
    <mergeCell ref="V36:X36"/>
    <mergeCell ref="AE36:AG36"/>
    <mergeCell ref="AN36:AP36"/>
    <mergeCell ref="AW37:AY37"/>
    <mergeCell ref="M38:O38"/>
    <mergeCell ref="V38:X38"/>
    <mergeCell ref="AE38:AG38"/>
    <mergeCell ref="AN38:AP38"/>
    <mergeCell ref="AW38:AY38"/>
    <mergeCell ref="M37:O37"/>
    <mergeCell ref="V37:X37"/>
    <mergeCell ref="AE37:AG37"/>
    <mergeCell ref="AN37:AP37"/>
    <mergeCell ref="AW19:AY19"/>
    <mergeCell ref="M29:O29"/>
    <mergeCell ref="V29:X29"/>
    <mergeCell ref="AE29:AG29"/>
    <mergeCell ref="AN29:AP29"/>
    <mergeCell ref="AW29:AY29"/>
    <mergeCell ref="M19:O19"/>
    <mergeCell ref="V19:X19"/>
    <mergeCell ref="AE19:AG19"/>
    <mergeCell ref="AN19:AP19"/>
    <mergeCell ref="AW39:AY39"/>
    <mergeCell ref="G19:L19"/>
    <mergeCell ref="P19:U19"/>
    <mergeCell ref="Y19:AD19"/>
    <mergeCell ref="AH19:AM19"/>
    <mergeCell ref="AQ19:AV19"/>
    <mergeCell ref="AQ29:AV29"/>
    <mergeCell ref="Y29:AD29"/>
    <mergeCell ref="AH29:AM29"/>
    <mergeCell ref="P29:U29"/>
    <mergeCell ref="AQ39:AV39"/>
    <mergeCell ref="G29:L29"/>
    <mergeCell ref="G39:L39"/>
    <mergeCell ref="P39:U39"/>
    <mergeCell ref="Y39:AD39"/>
    <mergeCell ref="M39:O39"/>
    <mergeCell ref="V39:X39"/>
    <mergeCell ref="AE39:AG39"/>
    <mergeCell ref="AN39:AP39"/>
    <mergeCell ref="AH39:AM39"/>
  </mergeCells>
  <dataValidations count="1">
    <dataValidation type="list" allowBlank="1" showInputMessage="1" showErrorMessage="1" sqref="AQ44:AX45">
      <formula1>"有,無"</formula1>
    </dataValidation>
  </dataValidation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4"/>
  <sheetViews>
    <sheetView view="pageBreakPreview" zoomScale="60" zoomScalePageLayoutView="0" workbookViewId="0" topLeftCell="A4">
      <selection activeCell="I5" sqref="I5"/>
    </sheetView>
  </sheetViews>
  <sheetFormatPr defaultColWidth="9.00390625" defaultRowHeight="13.5"/>
  <cols>
    <col min="1" max="28" width="2.625" style="5" customWidth="1"/>
    <col min="29" max="16384" width="9.00390625" style="5" customWidth="1"/>
  </cols>
  <sheetData>
    <row r="1" spans="28:37" ht="14.25" thickBot="1">
      <c r="AB1" s="6" t="s">
        <v>25</v>
      </c>
      <c r="AC1" s="14"/>
      <c r="AD1" s="15" t="s">
        <v>26</v>
      </c>
      <c r="AE1" s="16"/>
      <c r="AF1" s="16"/>
      <c r="AG1" s="16"/>
      <c r="AH1" s="16"/>
      <c r="AI1" s="16"/>
      <c r="AJ1" s="16"/>
      <c r="AK1" s="16"/>
    </row>
    <row r="2" spans="18:29" ht="13.5">
      <c r="R2" s="84">
        <f>'行程表作成'!AZ1</f>
        <v>41373</v>
      </c>
      <c r="S2" s="84"/>
      <c r="T2" s="84"/>
      <c r="U2" s="84"/>
      <c r="V2" s="84"/>
      <c r="W2" s="84"/>
      <c r="X2" s="84"/>
      <c r="Y2" s="84"/>
      <c r="Z2" s="84"/>
      <c r="AA2" s="84"/>
      <c r="AC2" s="5">
        <v>1</v>
      </c>
    </row>
    <row r="3" spans="1:29" ht="13.5">
      <c r="A3" s="105">
        <f>'行程表作成'!C4</f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1"/>
      <c r="R3" s="28"/>
      <c r="S3" s="28"/>
      <c r="T3" s="28"/>
      <c r="U3" s="28"/>
      <c r="V3" s="28"/>
      <c r="W3" s="28"/>
      <c r="X3" s="28"/>
      <c r="Y3" s="28"/>
      <c r="Z3" s="28"/>
      <c r="AA3" s="28"/>
      <c r="AC3" s="5">
        <v>1</v>
      </c>
    </row>
    <row r="4" spans="1:29" ht="17.25">
      <c r="A4" s="86" t="s">
        <v>16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5">
        <v>1</v>
      </c>
    </row>
    <row r="5" spans="1:29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AC5" s="5">
        <v>1</v>
      </c>
    </row>
    <row r="6" spans="16:29" ht="13.5">
      <c r="P6" s="102">
        <f>'行程表作成'!AN54</f>
        <v>0</v>
      </c>
      <c r="AC6" s="5">
        <v>1</v>
      </c>
    </row>
    <row r="7" spans="16:29" ht="13.5">
      <c r="P7" s="103">
        <f>'行程表作成'!AN49</f>
        <v>0</v>
      </c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C7" s="5">
        <v>1</v>
      </c>
    </row>
    <row r="8" spans="16:29" ht="13.5">
      <c r="P8" s="104">
        <f>'行程表作成'!AN51</f>
        <v>0</v>
      </c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C8" s="6">
        <v>1</v>
      </c>
    </row>
    <row r="9" spans="16:29" ht="13.5">
      <c r="P9" s="87">
        <f>'行程表作成'!AN53</f>
        <v>0</v>
      </c>
      <c r="Q9" s="87"/>
      <c r="R9" s="88">
        <f>'行程表作成'!AQ53</f>
        <v>0</v>
      </c>
      <c r="S9" s="88"/>
      <c r="T9" s="88"/>
      <c r="U9" s="88"/>
      <c r="V9" s="87">
        <f>'行程表作成'!AX53</f>
        <v>0</v>
      </c>
      <c r="W9" s="87"/>
      <c r="X9" s="88">
        <f>'行程表作成'!BA53</f>
        <v>0</v>
      </c>
      <c r="Y9" s="88"/>
      <c r="Z9" s="88"/>
      <c r="AA9" s="88"/>
      <c r="AC9" s="6">
        <v>1</v>
      </c>
    </row>
    <row r="10" spans="2:29" ht="13.5">
      <c r="B10" s="13"/>
      <c r="C10" s="13"/>
      <c r="D10" s="13"/>
      <c r="E10" s="13"/>
      <c r="F10" s="13"/>
      <c r="G10" s="13"/>
      <c r="H10" s="9" t="s">
        <v>23</v>
      </c>
      <c r="I10" s="85">
        <f>'行程表作成'!AN49</f>
        <v>0</v>
      </c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12" t="s">
        <v>24</v>
      </c>
      <c r="U10" s="10"/>
      <c r="V10" s="9"/>
      <c r="W10" s="9"/>
      <c r="X10" s="10"/>
      <c r="Y10" s="10"/>
      <c r="Z10" s="10"/>
      <c r="AA10" s="10"/>
      <c r="AB10" s="13"/>
      <c r="AC10" s="6">
        <v>1</v>
      </c>
    </row>
    <row r="11" spans="3:29" ht="13.5">
      <c r="C11" s="13" t="s">
        <v>27</v>
      </c>
      <c r="P11" s="9"/>
      <c r="Q11" s="9"/>
      <c r="R11" s="10"/>
      <c r="S11" s="10"/>
      <c r="T11" s="10"/>
      <c r="U11" s="10"/>
      <c r="V11" s="9"/>
      <c r="W11" s="9"/>
      <c r="X11" s="10"/>
      <c r="Y11" s="10"/>
      <c r="Z11" s="10"/>
      <c r="AA11" s="10"/>
      <c r="AC11" s="6">
        <v>1</v>
      </c>
    </row>
    <row r="12" spans="1:29" ht="13.5">
      <c r="A12" s="7"/>
      <c r="B12" s="101"/>
      <c r="C12" s="101" t="s">
        <v>107</v>
      </c>
      <c r="D12" s="7"/>
      <c r="E12" s="7"/>
      <c r="F12" s="7"/>
      <c r="G12" s="101">
        <f>'行程表作成'!G6</f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C12" s="6">
        <v>1</v>
      </c>
    </row>
    <row r="13" spans="2:29" ht="13.5">
      <c r="B13" s="98" t="s">
        <v>19</v>
      </c>
      <c r="C13" s="99"/>
      <c r="D13" s="99"/>
      <c r="E13" s="99"/>
      <c r="F13" s="99"/>
      <c r="G13" s="99"/>
      <c r="H13" s="99"/>
      <c r="I13" s="99"/>
      <c r="J13" s="99"/>
      <c r="K13" s="99" t="s">
        <v>17</v>
      </c>
      <c r="L13" s="99"/>
      <c r="M13" s="74" t="s">
        <v>18</v>
      </c>
      <c r="N13" s="75"/>
      <c r="O13" s="83"/>
      <c r="P13" s="74" t="s">
        <v>34</v>
      </c>
      <c r="Q13" s="75"/>
      <c r="R13" s="75"/>
      <c r="S13" s="83"/>
      <c r="T13" s="74" t="s">
        <v>4</v>
      </c>
      <c r="U13" s="75"/>
      <c r="V13" s="75"/>
      <c r="W13" s="75"/>
      <c r="X13" s="75"/>
      <c r="Y13" s="75"/>
      <c r="Z13" s="75"/>
      <c r="AA13" s="76"/>
      <c r="AC13" s="6">
        <v>1</v>
      </c>
    </row>
    <row r="14" spans="2:29" ht="15.75" customHeight="1">
      <c r="B14" s="50" t="str">
        <f>'行程表作成'!G12</f>
        <v>各出発地</v>
      </c>
      <c r="C14" s="51"/>
      <c r="D14" s="51"/>
      <c r="E14" s="51"/>
      <c r="F14" s="51"/>
      <c r="G14" s="51"/>
      <c r="H14" s="51"/>
      <c r="I14" s="51"/>
      <c r="J14" s="51"/>
      <c r="K14" s="52">
        <f>'行程表作成'!AN7</f>
        <v>80</v>
      </c>
      <c r="L14" s="52"/>
      <c r="M14" s="53">
        <f>'行程表作成'!G14</f>
        <v>0</v>
      </c>
      <c r="N14" s="54"/>
      <c r="O14" s="55"/>
      <c r="P14" s="53">
        <f>K14*M14</f>
        <v>0</v>
      </c>
      <c r="Q14" s="54"/>
      <c r="R14" s="54"/>
      <c r="S14" s="55"/>
      <c r="T14" s="62" t="str">
        <f>'行程表作成'!H11</f>
        <v>出発</v>
      </c>
      <c r="U14" s="63"/>
      <c r="V14" s="63"/>
      <c r="W14" s="63"/>
      <c r="X14" s="63"/>
      <c r="Y14" s="63"/>
      <c r="Z14" s="63"/>
      <c r="AA14" s="64"/>
      <c r="AC14" s="6">
        <f>P14</f>
        <v>0</v>
      </c>
    </row>
    <row r="15" spans="2:29" ht="15.75" customHeight="1">
      <c r="B15" s="50" t="str">
        <f>'行程表作成'!P12</f>
        <v>湾岸習志野IC</v>
      </c>
      <c r="C15" s="51"/>
      <c r="D15" s="51"/>
      <c r="E15" s="51"/>
      <c r="F15" s="51"/>
      <c r="G15" s="51"/>
      <c r="H15" s="51"/>
      <c r="I15" s="51"/>
      <c r="J15" s="51"/>
      <c r="K15" s="52">
        <f>'行程表作成'!AN7</f>
        <v>80</v>
      </c>
      <c r="L15" s="52"/>
      <c r="M15" s="53">
        <f>'行程表作成'!P14</f>
        <v>0</v>
      </c>
      <c r="N15" s="54"/>
      <c r="O15" s="55"/>
      <c r="P15" s="53">
        <f aca="true" t="shared" si="0" ref="P15:P28">K15*M15</f>
        <v>0</v>
      </c>
      <c r="Q15" s="54"/>
      <c r="R15" s="54"/>
      <c r="S15" s="55"/>
      <c r="T15" s="62">
        <f>'行程表作成'!Q11</f>
        <v>0</v>
      </c>
      <c r="U15" s="63"/>
      <c r="V15" s="63"/>
      <c r="W15" s="63"/>
      <c r="X15" s="63"/>
      <c r="Y15" s="63"/>
      <c r="Z15" s="63"/>
      <c r="AA15" s="64"/>
      <c r="AC15" s="6">
        <f aca="true" t="shared" si="1" ref="AC15:AC38">P15</f>
        <v>0</v>
      </c>
    </row>
    <row r="16" spans="2:29" ht="15.75" customHeight="1">
      <c r="B16" s="50" t="str">
        <f>'行程表作成'!Y12</f>
        <v>市川PA</v>
      </c>
      <c r="C16" s="51"/>
      <c r="D16" s="51"/>
      <c r="E16" s="51"/>
      <c r="F16" s="51"/>
      <c r="G16" s="51"/>
      <c r="H16" s="51"/>
      <c r="I16" s="51"/>
      <c r="J16" s="51"/>
      <c r="K16" s="52">
        <f>'行程表作成'!AN7</f>
        <v>80</v>
      </c>
      <c r="L16" s="52"/>
      <c r="M16" s="53">
        <f>'行程表作成'!Y14</f>
        <v>0</v>
      </c>
      <c r="N16" s="54"/>
      <c r="O16" s="55"/>
      <c r="P16" s="53">
        <f t="shared" si="0"/>
        <v>0</v>
      </c>
      <c r="Q16" s="54"/>
      <c r="R16" s="54"/>
      <c r="S16" s="55"/>
      <c r="T16" s="62" t="str">
        <f>'行程表作成'!Z11</f>
        <v>休憩</v>
      </c>
      <c r="U16" s="63"/>
      <c r="V16" s="63"/>
      <c r="W16" s="63"/>
      <c r="X16" s="63"/>
      <c r="Y16" s="63"/>
      <c r="Z16" s="63"/>
      <c r="AA16" s="64"/>
      <c r="AC16" s="6">
        <f t="shared" si="1"/>
        <v>0</v>
      </c>
    </row>
    <row r="17" spans="2:29" ht="15.75" customHeight="1">
      <c r="B17" s="50" t="str">
        <f>'行程表作成'!AH12</f>
        <v>羽生PA</v>
      </c>
      <c r="C17" s="51"/>
      <c r="D17" s="51"/>
      <c r="E17" s="51"/>
      <c r="F17" s="51"/>
      <c r="G17" s="51"/>
      <c r="H17" s="51"/>
      <c r="I17" s="51"/>
      <c r="J17" s="51"/>
      <c r="K17" s="52">
        <f>'行程表作成'!AN7</f>
        <v>80</v>
      </c>
      <c r="L17" s="52"/>
      <c r="M17" s="53">
        <f>'行程表作成'!AH14</f>
        <v>0</v>
      </c>
      <c r="N17" s="54"/>
      <c r="O17" s="55"/>
      <c r="P17" s="53">
        <f t="shared" si="0"/>
        <v>0</v>
      </c>
      <c r="Q17" s="54"/>
      <c r="R17" s="54"/>
      <c r="S17" s="55"/>
      <c r="T17" s="62" t="str">
        <f>'行程表作成'!AI11</f>
        <v>休憩</v>
      </c>
      <c r="U17" s="63"/>
      <c r="V17" s="63"/>
      <c r="W17" s="63"/>
      <c r="X17" s="63"/>
      <c r="Y17" s="63"/>
      <c r="Z17" s="63"/>
      <c r="AA17" s="64"/>
      <c r="AC17" s="6">
        <f t="shared" si="1"/>
        <v>0</v>
      </c>
    </row>
    <row r="18" spans="2:29" ht="15.75" customHeight="1">
      <c r="B18" s="50" t="str">
        <f>'行程表作成'!AQ12</f>
        <v>那須高原SA</v>
      </c>
      <c r="C18" s="51"/>
      <c r="D18" s="51"/>
      <c r="E18" s="51"/>
      <c r="F18" s="51"/>
      <c r="G18" s="51"/>
      <c r="H18" s="51"/>
      <c r="I18" s="51"/>
      <c r="J18" s="51"/>
      <c r="K18" s="52">
        <f>'行程表作成'!AN7</f>
        <v>80</v>
      </c>
      <c r="L18" s="52"/>
      <c r="M18" s="53">
        <f>'行程表作成'!AQ14</f>
        <v>0</v>
      </c>
      <c r="N18" s="54"/>
      <c r="O18" s="55"/>
      <c r="P18" s="53">
        <f t="shared" si="0"/>
        <v>0</v>
      </c>
      <c r="Q18" s="54"/>
      <c r="R18" s="54"/>
      <c r="S18" s="55"/>
      <c r="T18" s="62" t="str">
        <f>'行程表作成'!AR11</f>
        <v>休憩</v>
      </c>
      <c r="U18" s="63"/>
      <c r="V18" s="63"/>
      <c r="W18" s="63"/>
      <c r="X18" s="63"/>
      <c r="Y18" s="63"/>
      <c r="Z18" s="63"/>
      <c r="AA18" s="64"/>
      <c r="AC18" s="6">
        <f t="shared" si="1"/>
        <v>0</v>
      </c>
    </row>
    <row r="19" spans="2:29" ht="15.75" customHeight="1">
      <c r="B19" s="50" t="str">
        <f>'行程表作成'!G22</f>
        <v>会津若松IC</v>
      </c>
      <c r="C19" s="51"/>
      <c r="D19" s="51"/>
      <c r="E19" s="51"/>
      <c r="F19" s="51"/>
      <c r="G19" s="51"/>
      <c r="H19" s="51"/>
      <c r="I19" s="51"/>
      <c r="J19" s="51"/>
      <c r="K19" s="52">
        <f>'行程表作成'!AN7</f>
        <v>80</v>
      </c>
      <c r="L19" s="52"/>
      <c r="M19" s="53">
        <f>'行程表作成'!G25</f>
        <v>0</v>
      </c>
      <c r="N19" s="54"/>
      <c r="O19" s="55"/>
      <c r="P19" s="53">
        <f t="shared" si="0"/>
        <v>0</v>
      </c>
      <c r="Q19" s="54"/>
      <c r="R19" s="54"/>
      <c r="S19" s="55"/>
      <c r="T19" s="62">
        <f>'行程表作成'!H21</f>
        <v>0</v>
      </c>
      <c r="U19" s="63"/>
      <c r="V19" s="63"/>
      <c r="W19" s="63"/>
      <c r="X19" s="63"/>
      <c r="Y19" s="63"/>
      <c r="Z19" s="63"/>
      <c r="AA19" s="64"/>
      <c r="AC19" s="6">
        <f t="shared" si="1"/>
        <v>0</v>
      </c>
    </row>
    <row r="20" spans="2:29" ht="15.75" customHeight="1">
      <c r="B20" s="50" t="str">
        <f>'行程表作成'!P22</f>
        <v>鶴ヶ城会館</v>
      </c>
      <c r="C20" s="51"/>
      <c r="D20" s="51"/>
      <c r="E20" s="51"/>
      <c r="F20" s="51"/>
      <c r="G20" s="51"/>
      <c r="H20" s="51"/>
      <c r="I20" s="51"/>
      <c r="J20" s="51"/>
      <c r="K20" s="52">
        <f>'行程表作成'!AN7</f>
        <v>80</v>
      </c>
      <c r="L20" s="52"/>
      <c r="M20" s="53" t="str">
        <f>'行程表作成'!P25</f>
        <v>2100</v>
      </c>
      <c r="N20" s="54"/>
      <c r="O20" s="55"/>
      <c r="P20" s="53">
        <f t="shared" si="0"/>
        <v>168000</v>
      </c>
      <c r="Q20" s="54"/>
      <c r="R20" s="54"/>
      <c r="S20" s="55"/>
      <c r="T20" s="62" t="str">
        <f>'行程表作成'!Q21</f>
        <v>昼食</v>
      </c>
      <c r="U20" s="63"/>
      <c r="V20" s="63"/>
      <c r="W20" s="63"/>
      <c r="X20" s="63"/>
      <c r="Y20" s="63"/>
      <c r="Z20" s="63"/>
      <c r="AA20" s="64"/>
      <c r="AC20" s="6">
        <f t="shared" si="1"/>
        <v>168000</v>
      </c>
    </row>
    <row r="21" spans="2:29" ht="15.75" customHeight="1">
      <c r="B21" s="50" t="str">
        <f>'行程表作成'!Y22</f>
        <v>鶴ヶ城公園</v>
      </c>
      <c r="C21" s="51"/>
      <c r="D21" s="51"/>
      <c r="E21" s="51"/>
      <c r="F21" s="51"/>
      <c r="G21" s="51"/>
      <c r="H21" s="51"/>
      <c r="I21" s="51"/>
      <c r="J21" s="51"/>
      <c r="K21" s="52">
        <f>'行程表作成'!AN7</f>
        <v>80</v>
      </c>
      <c r="L21" s="52"/>
      <c r="M21" s="53">
        <f>'行程表作成'!Y25</f>
        <v>0</v>
      </c>
      <c r="N21" s="54"/>
      <c r="O21" s="55"/>
      <c r="P21" s="53">
        <f t="shared" si="0"/>
        <v>0</v>
      </c>
      <c r="Q21" s="54"/>
      <c r="R21" s="54"/>
      <c r="S21" s="55"/>
      <c r="T21" s="62" t="str">
        <f>'行程表作成'!Z21</f>
        <v>観光</v>
      </c>
      <c r="U21" s="63"/>
      <c r="V21" s="63"/>
      <c r="W21" s="63"/>
      <c r="X21" s="63"/>
      <c r="Y21" s="63"/>
      <c r="Z21" s="63"/>
      <c r="AA21" s="64"/>
      <c r="AC21" s="6">
        <f t="shared" si="1"/>
        <v>0</v>
      </c>
    </row>
    <row r="22" spans="2:29" ht="15.75" customHeight="1">
      <c r="B22" s="50">
        <f>'行程表作成'!AH25</f>
        <v>0</v>
      </c>
      <c r="C22" s="51"/>
      <c r="D22" s="51"/>
      <c r="E22" s="51"/>
      <c r="F22" s="51"/>
      <c r="G22" s="51"/>
      <c r="H22" s="51"/>
      <c r="I22" s="51"/>
      <c r="J22" s="51"/>
      <c r="K22" s="52">
        <f>'行程表作成'!AN7</f>
        <v>80</v>
      </c>
      <c r="L22" s="52"/>
      <c r="M22" s="53">
        <f>'行程表作成'!AH25</f>
        <v>0</v>
      </c>
      <c r="N22" s="54"/>
      <c r="O22" s="55"/>
      <c r="P22" s="53">
        <f t="shared" si="0"/>
        <v>0</v>
      </c>
      <c r="Q22" s="54"/>
      <c r="R22" s="54"/>
      <c r="S22" s="55"/>
      <c r="T22" s="62" t="str">
        <f>'行程表作成'!AI21</f>
        <v>視察</v>
      </c>
      <c r="U22" s="63"/>
      <c r="V22" s="63"/>
      <c r="W22" s="63"/>
      <c r="X22" s="63"/>
      <c r="Y22" s="63"/>
      <c r="Z22" s="63"/>
      <c r="AA22" s="64"/>
      <c r="AC22" s="6">
        <f t="shared" si="1"/>
        <v>0</v>
      </c>
    </row>
    <row r="23" spans="2:29" ht="15.75" customHeight="1">
      <c r="B23" s="50">
        <f>'行程表作成'!AQ25</f>
        <v>0</v>
      </c>
      <c r="C23" s="51"/>
      <c r="D23" s="51"/>
      <c r="E23" s="51"/>
      <c r="F23" s="51"/>
      <c r="G23" s="51"/>
      <c r="H23" s="51"/>
      <c r="I23" s="51"/>
      <c r="J23" s="51"/>
      <c r="K23" s="52">
        <f>'行程表作成'!AN7</f>
        <v>80</v>
      </c>
      <c r="L23" s="52"/>
      <c r="M23" s="53">
        <f>'行程表作成'!AQ25</f>
        <v>0</v>
      </c>
      <c r="N23" s="54"/>
      <c r="O23" s="55"/>
      <c r="P23" s="53">
        <f t="shared" si="0"/>
        <v>0</v>
      </c>
      <c r="Q23" s="54"/>
      <c r="R23" s="54"/>
      <c r="S23" s="55"/>
      <c r="T23" s="62">
        <f>'行程表作成'!AR21</f>
        <v>0</v>
      </c>
      <c r="U23" s="63"/>
      <c r="V23" s="63"/>
      <c r="W23" s="63"/>
      <c r="X23" s="63"/>
      <c r="Y23" s="63"/>
      <c r="Z23" s="63"/>
      <c r="AA23" s="64"/>
      <c r="AC23" s="6">
        <f t="shared" si="1"/>
        <v>0</v>
      </c>
    </row>
    <row r="24" spans="2:29" ht="15.75" customHeight="1">
      <c r="B24" s="50" t="str">
        <f>'行程表作成'!G32</f>
        <v>上河内SA</v>
      </c>
      <c r="C24" s="51"/>
      <c r="D24" s="51"/>
      <c r="E24" s="51"/>
      <c r="F24" s="51"/>
      <c r="G24" s="51"/>
      <c r="H24" s="51"/>
      <c r="I24" s="51"/>
      <c r="J24" s="51"/>
      <c r="K24" s="52">
        <f>'行程表作成'!AN7</f>
        <v>80</v>
      </c>
      <c r="L24" s="52"/>
      <c r="M24" s="53">
        <f>'行程表作成'!G35</f>
        <v>0</v>
      </c>
      <c r="N24" s="54"/>
      <c r="O24" s="55"/>
      <c r="P24" s="53">
        <f t="shared" si="0"/>
        <v>0</v>
      </c>
      <c r="Q24" s="54"/>
      <c r="R24" s="54"/>
      <c r="S24" s="55"/>
      <c r="T24" s="62" t="str">
        <f>'行程表作成'!H31</f>
        <v>休憩</v>
      </c>
      <c r="U24" s="63"/>
      <c r="V24" s="63"/>
      <c r="W24" s="63"/>
      <c r="X24" s="63"/>
      <c r="Y24" s="63"/>
      <c r="Z24" s="63"/>
      <c r="AA24" s="64"/>
      <c r="AC24" s="6">
        <f t="shared" si="1"/>
        <v>0</v>
      </c>
    </row>
    <row r="25" spans="2:29" ht="15.75" customHeight="1">
      <c r="B25" s="50" t="str">
        <f>'行程表作成'!P32</f>
        <v>川口PA</v>
      </c>
      <c r="C25" s="51"/>
      <c r="D25" s="51"/>
      <c r="E25" s="51"/>
      <c r="F25" s="51"/>
      <c r="G25" s="51"/>
      <c r="H25" s="51"/>
      <c r="I25" s="51"/>
      <c r="J25" s="51"/>
      <c r="K25" s="52">
        <f>'行程表作成'!AN7</f>
        <v>80</v>
      </c>
      <c r="L25" s="52"/>
      <c r="M25" s="53">
        <f>'行程表作成'!P35</f>
        <v>0</v>
      </c>
      <c r="N25" s="54"/>
      <c r="O25" s="55"/>
      <c r="P25" s="53">
        <f t="shared" si="0"/>
        <v>0</v>
      </c>
      <c r="Q25" s="54"/>
      <c r="R25" s="54"/>
      <c r="S25" s="55"/>
      <c r="T25" s="62" t="str">
        <f>'行程表作成'!Q31</f>
        <v>休憩</v>
      </c>
      <c r="U25" s="63"/>
      <c r="V25" s="63"/>
      <c r="W25" s="63"/>
      <c r="X25" s="63"/>
      <c r="Y25" s="63"/>
      <c r="Z25" s="63"/>
      <c r="AA25" s="64"/>
      <c r="AC25" s="6">
        <f t="shared" si="1"/>
        <v>0</v>
      </c>
    </row>
    <row r="26" spans="2:29" ht="15.75" customHeight="1">
      <c r="B26" s="50" t="str">
        <f>'行程表作成'!Y32</f>
        <v>湾岸習志野IC</v>
      </c>
      <c r="C26" s="51"/>
      <c r="D26" s="51"/>
      <c r="E26" s="51"/>
      <c r="F26" s="51"/>
      <c r="G26" s="51"/>
      <c r="H26" s="51"/>
      <c r="I26" s="51"/>
      <c r="J26" s="51"/>
      <c r="K26" s="52">
        <f>'行程表作成'!AN7</f>
        <v>80</v>
      </c>
      <c r="L26" s="52"/>
      <c r="M26" s="53">
        <f>'行程表作成'!Y35</f>
        <v>0</v>
      </c>
      <c r="N26" s="54"/>
      <c r="O26" s="55"/>
      <c r="P26" s="53">
        <f t="shared" si="0"/>
        <v>0</v>
      </c>
      <c r="Q26" s="54"/>
      <c r="R26" s="54"/>
      <c r="S26" s="55"/>
      <c r="T26" s="62">
        <f>'行程表作成'!Y25</f>
        <v>0</v>
      </c>
      <c r="U26" s="63"/>
      <c r="V26" s="63"/>
      <c r="W26" s="63"/>
      <c r="X26" s="63"/>
      <c r="Y26" s="63"/>
      <c r="Z26" s="63"/>
      <c r="AA26" s="64"/>
      <c r="AC26" s="6">
        <f t="shared" si="1"/>
        <v>0</v>
      </c>
    </row>
    <row r="27" spans="2:29" ht="15.75" customHeight="1">
      <c r="B27" s="50" t="str">
        <f>'行程表作成'!AH32</f>
        <v>幕張本郷</v>
      </c>
      <c r="C27" s="51"/>
      <c r="D27" s="51"/>
      <c r="E27" s="51"/>
      <c r="F27" s="51"/>
      <c r="G27" s="51"/>
      <c r="H27" s="51"/>
      <c r="I27" s="51"/>
      <c r="J27" s="51"/>
      <c r="K27" s="52">
        <f>'行程表作成'!AN7</f>
        <v>80</v>
      </c>
      <c r="L27" s="52"/>
      <c r="M27" s="53">
        <f>'行程表作成'!AH35</f>
        <v>0</v>
      </c>
      <c r="N27" s="54"/>
      <c r="O27" s="55"/>
      <c r="P27" s="53">
        <f t="shared" si="0"/>
        <v>0</v>
      </c>
      <c r="Q27" s="54"/>
      <c r="R27" s="54"/>
      <c r="S27" s="55"/>
      <c r="T27" s="62" t="str">
        <f>'行程表作成'!AI31</f>
        <v>解散</v>
      </c>
      <c r="U27" s="63"/>
      <c r="V27" s="63"/>
      <c r="W27" s="63"/>
      <c r="X27" s="63"/>
      <c r="Y27" s="63"/>
      <c r="Z27" s="63"/>
      <c r="AA27" s="64"/>
      <c r="AC27" s="6">
        <f t="shared" si="1"/>
        <v>0</v>
      </c>
    </row>
    <row r="28" spans="2:29" ht="15.75" customHeight="1">
      <c r="B28" s="50">
        <f>'行程表作成'!AQ32</f>
        <v>0</v>
      </c>
      <c r="C28" s="51"/>
      <c r="D28" s="51"/>
      <c r="E28" s="51"/>
      <c r="F28" s="51"/>
      <c r="G28" s="51"/>
      <c r="H28" s="51"/>
      <c r="I28" s="51"/>
      <c r="J28" s="51"/>
      <c r="K28" s="52">
        <f>'行程表作成'!AN7</f>
        <v>80</v>
      </c>
      <c r="L28" s="52"/>
      <c r="M28" s="53">
        <f>'行程表作成'!AQ35</f>
        <v>0</v>
      </c>
      <c r="N28" s="54"/>
      <c r="O28" s="55"/>
      <c r="P28" s="53">
        <f t="shared" si="0"/>
        <v>0</v>
      </c>
      <c r="Q28" s="54"/>
      <c r="R28" s="54"/>
      <c r="S28" s="55"/>
      <c r="T28" s="62">
        <f>'行程表作成'!AR31</f>
        <v>0</v>
      </c>
      <c r="U28" s="63"/>
      <c r="V28" s="63"/>
      <c r="W28" s="63"/>
      <c r="X28" s="63"/>
      <c r="Y28" s="63"/>
      <c r="Z28" s="63"/>
      <c r="AA28" s="64"/>
      <c r="AC28" s="6">
        <f t="shared" si="1"/>
        <v>0</v>
      </c>
    </row>
    <row r="29" spans="2:29" ht="15.75" customHeight="1">
      <c r="B29" s="50" t="s">
        <v>21</v>
      </c>
      <c r="C29" s="51"/>
      <c r="D29" s="51"/>
      <c r="E29" s="51"/>
      <c r="F29" s="51"/>
      <c r="G29" s="51"/>
      <c r="H29" s="51"/>
      <c r="I29" s="51"/>
      <c r="J29" s="51"/>
      <c r="K29" s="52">
        <f>'行程表作成'!AN7</f>
        <v>80</v>
      </c>
      <c r="L29" s="52"/>
      <c r="M29" s="53"/>
      <c r="N29" s="54"/>
      <c r="O29" s="55"/>
      <c r="P29" s="53">
        <f>K29*M29</f>
        <v>0</v>
      </c>
      <c r="Q29" s="54"/>
      <c r="R29" s="54"/>
      <c r="S29" s="55"/>
      <c r="T29" s="62"/>
      <c r="U29" s="63"/>
      <c r="V29" s="63"/>
      <c r="W29" s="63"/>
      <c r="X29" s="63"/>
      <c r="Y29" s="63"/>
      <c r="Z29" s="63"/>
      <c r="AA29" s="64"/>
      <c r="AC29" s="6">
        <f>P29</f>
        <v>0</v>
      </c>
    </row>
    <row r="30" spans="2:29" ht="15.75" customHeight="1">
      <c r="B30" s="98" t="s">
        <v>33</v>
      </c>
      <c r="C30" s="99"/>
      <c r="D30" s="99"/>
      <c r="E30" s="99"/>
      <c r="F30" s="99"/>
      <c r="G30" s="99"/>
      <c r="H30" s="99"/>
      <c r="I30" s="99"/>
      <c r="J30" s="99"/>
      <c r="K30" s="100"/>
      <c r="L30" s="100"/>
      <c r="M30" s="71">
        <v>168000</v>
      </c>
      <c r="N30" s="72"/>
      <c r="O30" s="73"/>
      <c r="P30" s="71">
        <f>SUM(P14:S29)</f>
        <v>168000</v>
      </c>
      <c r="Q30" s="72"/>
      <c r="R30" s="72"/>
      <c r="S30" s="73"/>
      <c r="T30" s="56"/>
      <c r="U30" s="57"/>
      <c r="V30" s="57"/>
      <c r="W30" s="57"/>
      <c r="X30" s="57"/>
      <c r="Y30" s="57"/>
      <c r="Z30" s="57"/>
      <c r="AA30" s="58"/>
      <c r="AC30" s="6">
        <v>1</v>
      </c>
    </row>
    <row r="31" spans="2:29" ht="15.75" customHeight="1">
      <c r="B31" s="98" t="s">
        <v>20</v>
      </c>
      <c r="C31" s="99"/>
      <c r="D31" s="99"/>
      <c r="E31" s="99"/>
      <c r="F31" s="99"/>
      <c r="G31" s="99"/>
      <c r="H31" s="99"/>
      <c r="I31" s="99"/>
      <c r="J31" s="99"/>
      <c r="K31" s="100">
        <v>2</v>
      </c>
      <c r="L31" s="100"/>
      <c r="M31" s="80">
        <v>157500</v>
      </c>
      <c r="N31" s="81"/>
      <c r="O31" s="82"/>
      <c r="P31" s="80">
        <f>M31*K31</f>
        <v>315000</v>
      </c>
      <c r="Q31" s="81"/>
      <c r="R31" s="81"/>
      <c r="S31" s="82"/>
      <c r="T31" s="59"/>
      <c r="U31" s="60"/>
      <c r="V31" s="60"/>
      <c r="W31" s="60"/>
      <c r="X31" s="60"/>
      <c r="Y31" s="60"/>
      <c r="Z31" s="60"/>
      <c r="AA31" s="61"/>
      <c r="AC31" s="6">
        <f t="shared" si="1"/>
        <v>315000</v>
      </c>
    </row>
    <row r="32" spans="2:29" ht="15.75" customHeight="1">
      <c r="B32" s="50" t="s">
        <v>68</v>
      </c>
      <c r="C32" s="51"/>
      <c r="D32" s="51"/>
      <c r="E32" s="51"/>
      <c r="F32" s="51"/>
      <c r="G32" s="51"/>
      <c r="H32" s="51"/>
      <c r="I32" s="51"/>
      <c r="J32" s="51"/>
      <c r="K32" s="52">
        <v>1</v>
      </c>
      <c r="L32" s="52"/>
      <c r="M32" s="53">
        <f>'行程表作成'!G19+'行程表作成'!P19+'行程表作成'!Y19+'行程表作成'!AH19+'行程表作成'!AQ19+'行程表作成'!G29+'行程表作成'!P29+'行程表作成'!Y29+'行程表作成'!AH29+'行程表作成'!AQ29+'行程表作成'!G39+'行程表作成'!P39+'行程表作成'!Y39+'行程表作成'!AH39+'行程表作成'!AQ39</f>
        <v>0</v>
      </c>
      <c r="N32" s="54"/>
      <c r="O32" s="55"/>
      <c r="P32" s="53">
        <f>K32*M32</f>
        <v>0</v>
      </c>
      <c r="Q32" s="54"/>
      <c r="R32" s="54"/>
      <c r="S32" s="55"/>
      <c r="T32" s="62"/>
      <c r="U32" s="63"/>
      <c r="V32" s="63"/>
      <c r="W32" s="63"/>
      <c r="X32" s="63"/>
      <c r="Y32" s="63"/>
      <c r="Z32" s="63"/>
      <c r="AA32" s="64"/>
      <c r="AC32" s="6">
        <f>P32</f>
        <v>0</v>
      </c>
    </row>
    <row r="33" spans="2:29" ht="15.75" customHeight="1">
      <c r="B33" s="50" t="s">
        <v>67</v>
      </c>
      <c r="C33" s="51"/>
      <c r="D33" s="51"/>
      <c r="E33" s="51"/>
      <c r="F33" s="51"/>
      <c r="G33" s="51"/>
      <c r="H33" s="51"/>
      <c r="I33" s="51"/>
      <c r="J33" s="51"/>
      <c r="K33" s="52">
        <v>1</v>
      </c>
      <c r="L33" s="52"/>
      <c r="M33" s="53">
        <f>'行程表作成'!M16+'行程表作成'!V16+'行程表作成'!AE16+'行程表作成'!AN16+'行程表作成'!AW16+'行程表作成'!M26+'行程表作成'!V26+'行程表作成'!AE26+'行程表作成'!AN26+'行程表作成'!AW26</f>
        <v>37900</v>
      </c>
      <c r="N33" s="54"/>
      <c r="O33" s="55"/>
      <c r="P33" s="53">
        <f>K33*M33</f>
        <v>37900</v>
      </c>
      <c r="Q33" s="54"/>
      <c r="R33" s="54"/>
      <c r="S33" s="55"/>
      <c r="T33" s="62"/>
      <c r="U33" s="63"/>
      <c r="V33" s="63"/>
      <c r="W33" s="63"/>
      <c r="X33" s="63"/>
      <c r="Y33" s="63"/>
      <c r="Z33" s="63"/>
      <c r="AA33" s="64"/>
      <c r="AC33" s="6">
        <f t="shared" si="1"/>
        <v>37900</v>
      </c>
    </row>
    <row r="34" spans="2:29" ht="15.75" customHeight="1">
      <c r="B34" s="50" t="s">
        <v>148</v>
      </c>
      <c r="C34" s="51"/>
      <c r="D34" s="51"/>
      <c r="E34" s="51"/>
      <c r="F34" s="51"/>
      <c r="G34" s="51"/>
      <c r="H34" s="51"/>
      <c r="I34" s="51"/>
      <c r="J34" s="51"/>
      <c r="K34" s="52">
        <v>1</v>
      </c>
      <c r="L34" s="52"/>
      <c r="M34" s="53"/>
      <c r="N34" s="54"/>
      <c r="O34" s="55"/>
      <c r="P34" s="53">
        <f>K34*M34</f>
        <v>0</v>
      </c>
      <c r="Q34" s="54"/>
      <c r="R34" s="54"/>
      <c r="S34" s="55"/>
      <c r="T34" s="62"/>
      <c r="U34" s="63"/>
      <c r="V34" s="63"/>
      <c r="W34" s="63"/>
      <c r="X34" s="63"/>
      <c r="Y34" s="63"/>
      <c r="Z34" s="63"/>
      <c r="AA34" s="64"/>
      <c r="AC34" s="6"/>
    </row>
    <row r="35" spans="2:29" ht="15.75" customHeight="1">
      <c r="B35" s="50" t="s">
        <v>76</v>
      </c>
      <c r="C35" s="51"/>
      <c r="D35" s="51"/>
      <c r="E35" s="51"/>
      <c r="F35" s="51"/>
      <c r="G35" s="51"/>
      <c r="H35" s="51"/>
      <c r="I35" s="51"/>
      <c r="J35" s="51"/>
      <c r="K35" s="52">
        <f>'行程表作成'!AN7</f>
        <v>80</v>
      </c>
      <c r="L35" s="52"/>
      <c r="M35" s="53">
        <f>'行程表作成'!M17+'行程表作成'!V17+'行程表作成'!AE17+'行程表作成'!AN17+'行程表作成'!AW17+'行程表作成'!M27+'行程表作成'!V27+'行程表作成'!AE27+'行程表作成'!AN27+'行程表作成'!AW27</f>
        <v>0</v>
      </c>
      <c r="N35" s="54"/>
      <c r="O35" s="55"/>
      <c r="P35" s="53">
        <f>K35*M35</f>
        <v>0</v>
      </c>
      <c r="Q35" s="54"/>
      <c r="R35" s="54"/>
      <c r="S35" s="55"/>
      <c r="T35" s="62"/>
      <c r="U35" s="63"/>
      <c r="V35" s="63"/>
      <c r="W35" s="63"/>
      <c r="X35" s="63"/>
      <c r="Y35" s="63"/>
      <c r="Z35" s="63"/>
      <c r="AA35" s="64"/>
      <c r="AC35" s="6">
        <f t="shared" si="1"/>
        <v>0</v>
      </c>
    </row>
    <row r="36" spans="2:29" ht="15.75" customHeight="1">
      <c r="B36" s="50" t="s">
        <v>77</v>
      </c>
      <c r="C36" s="51"/>
      <c r="D36" s="51"/>
      <c r="E36" s="51"/>
      <c r="F36" s="51"/>
      <c r="G36" s="51"/>
      <c r="H36" s="51"/>
      <c r="I36" s="51"/>
      <c r="J36" s="51"/>
      <c r="K36" s="52">
        <f>'行程表作成'!AN7</f>
        <v>80</v>
      </c>
      <c r="L36" s="52"/>
      <c r="M36" s="53">
        <f>'行程表作成'!M18+'行程表作成'!V18+'行程表作成'!AE18+'行程表作成'!AN18+'行程表作成'!AW18+'行程表作成'!M28+'行程表作成'!V28+'行程表作成'!AE28+'行程表作成'!AN28+'行程表作成'!AW28</f>
        <v>0</v>
      </c>
      <c r="N36" s="54"/>
      <c r="O36" s="55"/>
      <c r="P36" s="53">
        <f>K36*M36</f>
        <v>0</v>
      </c>
      <c r="Q36" s="54"/>
      <c r="R36" s="54"/>
      <c r="S36" s="55"/>
      <c r="T36" s="62"/>
      <c r="U36" s="63"/>
      <c r="V36" s="63"/>
      <c r="W36" s="63"/>
      <c r="X36" s="63"/>
      <c r="Y36" s="63"/>
      <c r="Z36" s="63"/>
      <c r="AA36" s="64"/>
      <c r="AC36" s="6">
        <f t="shared" si="1"/>
        <v>0</v>
      </c>
    </row>
    <row r="37" spans="2:29" ht="15.75" customHeight="1">
      <c r="B37" s="95" t="s">
        <v>84</v>
      </c>
      <c r="C37" s="96"/>
      <c r="D37" s="96"/>
      <c r="E37" s="96"/>
      <c r="F37" s="96"/>
      <c r="G37" s="96"/>
      <c r="H37" s="96"/>
      <c r="I37" s="96"/>
      <c r="J37" s="96"/>
      <c r="K37" s="97">
        <f>'行程表作成'!AN7</f>
        <v>80</v>
      </c>
      <c r="L37" s="97"/>
      <c r="M37" s="77"/>
      <c r="N37" s="78"/>
      <c r="O37" s="79"/>
      <c r="P37" s="77">
        <f>K37*M37</f>
        <v>0</v>
      </c>
      <c r="Q37" s="78"/>
      <c r="R37" s="78"/>
      <c r="S37" s="79"/>
      <c r="T37" s="65"/>
      <c r="U37" s="66"/>
      <c r="V37" s="66"/>
      <c r="W37" s="66"/>
      <c r="X37" s="66"/>
      <c r="Y37" s="66"/>
      <c r="Z37" s="66"/>
      <c r="AA37" s="67"/>
      <c r="AC37" s="6">
        <f t="shared" si="1"/>
        <v>0</v>
      </c>
    </row>
    <row r="38" spans="2:29" ht="15.75" customHeight="1">
      <c r="B38" s="68" t="s">
        <v>33</v>
      </c>
      <c r="C38" s="69"/>
      <c r="D38" s="69"/>
      <c r="E38" s="69"/>
      <c r="F38" s="69"/>
      <c r="G38" s="69"/>
      <c r="H38" s="69"/>
      <c r="I38" s="69"/>
      <c r="J38" s="69"/>
      <c r="K38" s="70"/>
      <c r="L38" s="70"/>
      <c r="M38" s="71">
        <f>SUM(M31:O37)</f>
        <v>195400</v>
      </c>
      <c r="N38" s="72"/>
      <c r="O38" s="73"/>
      <c r="P38" s="71">
        <v>100000</v>
      </c>
      <c r="Q38" s="72"/>
      <c r="R38" s="72"/>
      <c r="S38" s="73"/>
      <c r="T38" s="56"/>
      <c r="U38" s="57"/>
      <c r="V38" s="57"/>
      <c r="W38" s="57"/>
      <c r="X38" s="57"/>
      <c r="Y38" s="57"/>
      <c r="Z38" s="57"/>
      <c r="AA38" s="58"/>
      <c r="AC38" s="6">
        <f t="shared" si="1"/>
        <v>100000</v>
      </c>
    </row>
    <row r="39" spans="2:29" ht="13.5">
      <c r="B39" s="68" t="s">
        <v>32</v>
      </c>
      <c r="C39" s="69"/>
      <c r="D39" s="69"/>
      <c r="E39" s="69"/>
      <c r="F39" s="69"/>
      <c r="G39" s="69"/>
      <c r="H39" s="69"/>
      <c r="I39" s="69"/>
      <c r="J39" s="69"/>
      <c r="K39" s="70"/>
      <c r="L39" s="70"/>
      <c r="M39" s="71">
        <v>408600</v>
      </c>
      <c r="N39" s="72"/>
      <c r="O39" s="73"/>
      <c r="P39" s="71">
        <f>P30+P38</f>
        <v>268000</v>
      </c>
      <c r="Q39" s="72"/>
      <c r="R39" s="72"/>
      <c r="S39" s="73"/>
      <c r="T39" s="56"/>
      <c r="U39" s="57"/>
      <c r="V39" s="57"/>
      <c r="W39" s="57"/>
      <c r="X39" s="57"/>
      <c r="Y39" s="57"/>
      <c r="Z39" s="57"/>
      <c r="AA39" s="58"/>
      <c r="AC39" s="5">
        <v>1</v>
      </c>
    </row>
    <row r="40" ht="13.5">
      <c r="AC40" s="5">
        <v>1</v>
      </c>
    </row>
    <row r="41" spans="20:29" ht="13.5">
      <c r="T41" s="17"/>
      <c r="U41" s="93" t="s">
        <v>36</v>
      </c>
      <c r="V41" s="94"/>
      <c r="W41" s="93" t="s">
        <v>35</v>
      </c>
      <c r="X41" s="94"/>
      <c r="Y41" s="17"/>
      <c r="AC41" s="5">
        <v>1</v>
      </c>
    </row>
    <row r="42" spans="20:29" ht="13.5">
      <c r="T42" s="18"/>
      <c r="U42" s="89"/>
      <c r="V42" s="90"/>
      <c r="W42" s="89"/>
      <c r="X42" s="90"/>
      <c r="Y42" s="18"/>
      <c r="AC42" s="5">
        <v>1</v>
      </c>
    </row>
    <row r="43" spans="20:29" ht="13.5">
      <c r="T43" s="18"/>
      <c r="U43" s="91"/>
      <c r="V43" s="92"/>
      <c r="W43" s="91"/>
      <c r="X43" s="92"/>
      <c r="Y43" s="18"/>
      <c r="AC43" s="5">
        <v>1</v>
      </c>
    </row>
    <row r="44" spans="20:29" ht="13.5">
      <c r="T44" s="18"/>
      <c r="U44" s="18"/>
      <c r="V44" s="18"/>
      <c r="W44" s="18"/>
      <c r="X44" s="18"/>
      <c r="Y44" s="18"/>
      <c r="AC44" s="5">
        <v>1</v>
      </c>
    </row>
  </sheetData>
  <sheetProtection/>
  <autoFilter ref="A1:AC39"/>
  <mergeCells count="149">
    <mergeCell ref="A3:K3"/>
    <mergeCell ref="B34:J34"/>
    <mergeCell ref="K34:L34"/>
    <mergeCell ref="M34:O34"/>
    <mergeCell ref="M13:O13"/>
    <mergeCell ref="M14:O14"/>
    <mergeCell ref="B15:J15"/>
    <mergeCell ref="K15:L15"/>
    <mergeCell ref="B14:J14"/>
    <mergeCell ref="K14:L14"/>
    <mergeCell ref="B13:J13"/>
    <mergeCell ref="K13:L13"/>
    <mergeCell ref="B16:J16"/>
    <mergeCell ref="K16:L16"/>
    <mergeCell ref="M15:O15"/>
    <mergeCell ref="M16:O16"/>
    <mergeCell ref="M17:O17"/>
    <mergeCell ref="M18:O18"/>
    <mergeCell ref="B19:J19"/>
    <mergeCell ref="K19:L19"/>
    <mergeCell ref="B17:J17"/>
    <mergeCell ref="K17:L17"/>
    <mergeCell ref="B18:J18"/>
    <mergeCell ref="K18:L18"/>
    <mergeCell ref="B20:J20"/>
    <mergeCell ref="K20:L20"/>
    <mergeCell ref="M19:O19"/>
    <mergeCell ref="M20:O20"/>
    <mergeCell ref="B21:J21"/>
    <mergeCell ref="K21:L21"/>
    <mergeCell ref="B26:J26"/>
    <mergeCell ref="K26:L26"/>
    <mergeCell ref="B22:J22"/>
    <mergeCell ref="M21:O21"/>
    <mergeCell ref="B23:J23"/>
    <mergeCell ref="B24:J24"/>
    <mergeCell ref="B25:J25"/>
    <mergeCell ref="K22:L22"/>
    <mergeCell ref="K23:L23"/>
    <mergeCell ref="K24:L24"/>
    <mergeCell ref="K25:L25"/>
    <mergeCell ref="M22:O22"/>
    <mergeCell ref="M23:O23"/>
    <mergeCell ref="B27:J27"/>
    <mergeCell ref="K27:L27"/>
    <mergeCell ref="B28:J28"/>
    <mergeCell ref="K28:L28"/>
    <mergeCell ref="M29:O29"/>
    <mergeCell ref="B32:J32"/>
    <mergeCell ref="K32:L32"/>
    <mergeCell ref="B37:J37"/>
    <mergeCell ref="K37:L37"/>
    <mergeCell ref="B31:J31"/>
    <mergeCell ref="K31:L31"/>
    <mergeCell ref="B30:J30"/>
    <mergeCell ref="K30:L30"/>
    <mergeCell ref="M32:O32"/>
    <mergeCell ref="U41:V41"/>
    <mergeCell ref="B39:J39"/>
    <mergeCell ref="K39:L39"/>
    <mergeCell ref="P34:S34"/>
    <mergeCell ref="T34:AA34"/>
    <mergeCell ref="B29:J29"/>
    <mergeCell ref="K29:L29"/>
    <mergeCell ref="B33:J33"/>
    <mergeCell ref="K33:L33"/>
    <mergeCell ref="U42:V43"/>
    <mergeCell ref="W42:X43"/>
    <mergeCell ref="M24:O24"/>
    <mergeCell ref="M25:O25"/>
    <mergeCell ref="M26:O26"/>
    <mergeCell ref="M27:O27"/>
    <mergeCell ref="M28:O28"/>
    <mergeCell ref="M30:O30"/>
    <mergeCell ref="M31:O31"/>
    <mergeCell ref="W41:X41"/>
    <mergeCell ref="R2:AA2"/>
    <mergeCell ref="I10:S10"/>
    <mergeCell ref="A4:AB4"/>
    <mergeCell ref="P7:AA7"/>
    <mergeCell ref="P8:AA8"/>
    <mergeCell ref="P9:Q9"/>
    <mergeCell ref="R9:U9"/>
    <mergeCell ref="V9:W9"/>
    <mergeCell ref="X9:AA9"/>
    <mergeCell ref="M33:O33"/>
    <mergeCell ref="M37:O37"/>
    <mergeCell ref="M39:O39"/>
    <mergeCell ref="P13:S13"/>
    <mergeCell ref="P14:S14"/>
    <mergeCell ref="P15:S15"/>
    <mergeCell ref="P16:S16"/>
    <mergeCell ref="P17:S17"/>
    <mergeCell ref="P18:S18"/>
    <mergeCell ref="P19:S19"/>
    <mergeCell ref="P20:S20"/>
    <mergeCell ref="P21:S21"/>
    <mergeCell ref="P22:S22"/>
    <mergeCell ref="P23:S23"/>
    <mergeCell ref="P28:S28"/>
    <mergeCell ref="P30:S30"/>
    <mergeCell ref="P31:S31"/>
    <mergeCell ref="P24:S24"/>
    <mergeCell ref="P25:S25"/>
    <mergeCell ref="P26:S26"/>
    <mergeCell ref="P27:S27"/>
    <mergeCell ref="P29:S29"/>
    <mergeCell ref="P33:S33"/>
    <mergeCell ref="P32:S32"/>
    <mergeCell ref="P37:S37"/>
    <mergeCell ref="P35:S35"/>
    <mergeCell ref="P36:S36"/>
    <mergeCell ref="P39:S39"/>
    <mergeCell ref="T13:AA13"/>
    <mergeCell ref="T14:AA14"/>
    <mergeCell ref="T15:AA15"/>
    <mergeCell ref="T16:AA16"/>
    <mergeCell ref="T17:AA17"/>
    <mergeCell ref="T18:AA18"/>
    <mergeCell ref="T19:AA19"/>
    <mergeCell ref="T20:AA20"/>
    <mergeCell ref="T21:AA21"/>
    <mergeCell ref="T22:AA22"/>
    <mergeCell ref="T23:AA23"/>
    <mergeCell ref="T24:AA24"/>
    <mergeCell ref="T39:AA39"/>
    <mergeCell ref="T25:AA25"/>
    <mergeCell ref="T26:AA26"/>
    <mergeCell ref="T27:AA27"/>
    <mergeCell ref="T28:AA28"/>
    <mergeCell ref="T30:AA30"/>
    <mergeCell ref="B38:J38"/>
    <mergeCell ref="K38:L38"/>
    <mergeCell ref="M38:O38"/>
    <mergeCell ref="P38:S38"/>
    <mergeCell ref="T38:AA38"/>
    <mergeCell ref="T31:AA31"/>
    <mergeCell ref="T29:AA29"/>
    <mergeCell ref="T33:AA33"/>
    <mergeCell ref="T32:AA32"/>
    <mergeCell ref="T37:AA37"/>
    <mergeCell ref="T35:AA35"/>
    <mergeCell ref="T36:AA36"/>
    <mergeCell ref="B35:J35"/>
    <mergeCell ref="B36:J36"/>
    <mergeCell ref="K35:L35"/>
    <mergeCell ref="M35:O35"/>
    <mergeCell ref="K36:L36"/>
    <mergeCell ref="M36:O36"/>
  </mergeCells>
  <printOptions/>
  <pageMargins left="0.1968503937007874" right="0.1968503937007874" top="0.1968503937007874" bottom="0.7480314960629921" header="0.31496062992125984" footer="0.31496062992125984"/>
  <pageSetup horizontalDpi="600" verticalDpi="600" orientation="portrait" paperSize="9" scale="1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30"/>
  <sheetViews>
    <sheetView zoomScalePageLayoutView="0" workbookViewId="0" topLeftCell="A1">
      <selection activeCell="D23" sqref="D23"/>
    </sheetView>
  </sheetViews>
  <sheetFormatPr defaultColWidth="9.00390625" defaultRowHeight="13.5"/>
  <cols>
    <col min="2" max="2" width="24.25390625" style="0" customWidth="1"/>
    <col min="3" max="3" width="15.625" style="0" bestFit="1" customWidth="1"/>
  </cols>
  <sheetData>
    <row r="2" ht="13.5">
      <c r="B2" t="s">
        <v>28</v>
      </c>
    </row>
    <row r="4" spans="2:6" ht="13.5">
      <c r="B4" s="19" t="s">
        <v>37</v>
      </c>
      <c r="C4" s="20" t="s">
        <v>38</v>
      </c>
      <c r="D4" s="4"/>
      <c r="E4" s="4"/>
      <c r="F4" s="4"/>
    </row>
    <row r="5" spans="2:6" ht="13.5">
      <c r="B5" s="21" t="s">
        <v>2</v>
      </c>
      <c r="C5" s="22">
        <v>610</v>
      </c>
      <c r="D5" s="4"/>
      <c r="E5" s="4"/>
      <c r="F5" s="4"/>
    </row>
    <row r="6" spans="2:6" ht="13.5">
      <c r="B6" s="21" t="s">
        <v>39</v>
      </c>
      <c r="C6" s="20" t="s">
        <v>40</v>
      </c>
      <c r="D6" s="4"/>
      <c r="E6" s="4"/>
      <c r="F6" s="4"/>
    </row>
    <row r="7" spans="2:6" ht="13.5">
      <c r="B7" s="21" t="s">
        <v>41</v>
      </c>
      <c r="C7" s="20" t="s">
        <v>40</v>
      </c>
      <c r="D7" s="4"/>
      <c r="E7" s="4"/>
      <c r="F7" s="4"/>
    </row>
    <row r="8" spans="2:6" ht="13.5">
      <c r="B8" s="23" t="s">
        <v>42</v>
      </c>
      <c r="C8" s="20" t="s">
        <v>43</v>
      </c>
      <c r="D8" s="4"/>
      <c r="E8" s="4"/>
      <c r="F8" s="4"/>
    </row>
    <row r="9" spans="2:6" ht="13.5">
      <c r="B9" s="24" t="s">
        <v>44</v>
      </c>
      <c r="C9" s="20" t="s">
        <v>45</v>
      </c>
      <c r="D9" s="4"/>
      <c r="E9" s="4"/>
      <c r="F9" s="4"/>
    </row>
    <row r="10" spans="2:6" ht="13.5">
      <c r="B10" s="24" t="s">
        <v>46</v>
      </c>
      <c r="C10" s="20">
        <v>480</v>
      </c>
      <c r="D10" s="4"/>
      <c r="E10" s="4"/>
      <c r="F10" s="4"/>
    </row>
    <row r="11" spans="2:6" ht="13.5">
      <c r="B11" s="24" t="s">
        <v>47</v>
      </c>
      <c r="C11" s="20" t="s">
        <v>40</v>
      </c>
      <c r="D11" s="4"/>
      <c r="E11" s="4"/>
      <c r="F11" s="4"/>
    </row>
    <row r="12" spans="2:6" ht="13.5">
      <c r="B12" s="24" t="s">
        <v>48</v>
      </c>
      <c r="C12" s="20" t="s">
        <v>43</v>
      </c>
      <c r="D12" s="4"/>
      <c r="E12" s="4"/>
      <c r="F12" s="4"/>
    </row>
    <row r="13" spans="2:6" ht="13.5">
      <c r="B13" s="24" t="s">
        <v>29</v>
      </c>
      <c r="C13" s="22">
        <v>150</v>
      </c>
      <c r="D13" s="4"/>
      <c r="E13" s="4"/>
      <c r="F13" s="4"/>
    </row>
    <row r="14" spans="2:6" ht="13.5">
      <c r="B14" s="24" t="s">
        <v>49</v>
      </c>
      <c r="C14" s="20" t="s">
        <v>40</v>
      </c>
      <c r="D14" s="4"/>
      <c r="E14" s="4"/>
      <c r="F14" s="4"/>
    </row>
    <row r="15" spans="2:6" ht="13.5">
      <c r="B15" s="23" t="s">
        <v>50</v>
      </c>
      <c r="C15" s="20" t="s">
        <v>51</v>
      </c>
      <c r="D15" s="4"/>
      <c r="E15" s="4"/>
      <c r="F15" s="4"/>
    </row>
    <row r="16" spans="2:6" ht="13.5">
      <c r="B16" s="24" t="s">
        <v>52</v>
      </c>
      <c r="C16" s="20" t="s">
        <v>40</v>
      </c>
      <c r="D16" s="4"/>
      <c r="E16" s="4"/>
      <c r="F16" s="4"/>
    </row>
    <row r="17" spans="2:3" ht="13.5">
      <c r="B17" s="24" t="s">
        <v>53</v>
      </c>
      <c r="C17" s="20" t="s">
        <v>40</v>
      </c>
    </row>
    <row r="18" spans="2:3" ht="13.5">
      <c r="B18" s="24" t="s">
        <v>54</v>
      </c>
      <c r="C18" s="20" t="s">
        <v>40</v>
      </c>
    </row>
    <row r="19" spans="2:3" ht="13.5">
      <c r="B19" s="24" t="s">
        <v>55</v>
      </c>
      <c r="C19" s="20" t="s">
        <v>56</v>
      </c>
    </row>
    <row r="20" spans="2:3" ht="13.5">
      <c r="B20" s="23" t="s">
        <v>57</v>
      </c>
      <c r="C20" s="20" t="s">
        <v>58</v>
      </c>
    </row>
    <row r="21" spans="2:3" ht="13.5">
      <c r="B21" s="24" t="s">
        <v>59</v>
      </c>
      <c r="C21" s="22">
        <v>120</v>
      </c>
    </row>
    <row r="22" spans="2:3" ht="13.5">
      <c r="B22" s="24" t="s">
        <v>60</v>
      </c>
      <c r="C22" s="22">
        <v>240</v>
      </c>
    </row>
    <row r="23" spans="2:3" ht="13.5">
      <c r="B23" s="25" t="s">
        <v>61</v>
      </c>
      <c r="C23" s="22">
        <v>120</v>
      </c>
    </row>
    <row r="24" spans="2:3" ht="13.5">
      <c r="B24" s="26" t="s">
        <v>62</v>
      </c>
      <c r="C24" s="20" t="s">
        <v>40</v>
      </c>
    </row>
    <row r="25" spans="2:3" ht="13.5">
      <c r="B25" s="26" t="s">
        <v>63</v>
      </c>
      <c r="C25" s="27">
        <v>150</v>
      </c>
    </row>
    <row r="26" spans="2:3" ht="13.5">
      <c r="B26" s="26" t="s">
        <v>64</v>
      </c>
      <c r="C26" s="27">
        <v>300</v>
      </c>
    </row>
    <row r="27" spans="2:3" ht="13.5">
      <c r="B27" s="26" t="s">
        <v>65</v>
      </c>
      <c r="C27" s="27">
        <v>150</v>
      </c>
    </row>
    <row r="28" spans="2:3" ht="13.5">
      <c r="B28" s="26" t="s">
        <v>66</v>
      </c>
      <c r="C28" s="27">
        <v>150</v>
      </c>
    </row>
    <row r="29" spans="2:3" ht="13.5">
      <c r="B29" s="26" t="s">
        <v>30</v>
      </c>
      <c r="C29" s="27">
        <v>300</v>
      </c>
    </row>
    <row r="30" spans="2:3" ht="13.5">
      <c r="B30" s="26" t="s">
        <v>31</v>
      </c>
      <c r="C30" s="27">
        <v>400</v>
      </c>
    </row>
  </sheetData>
  <sheetProtection/>
  <hyperlinks>
    <hyperlink ref="B8" r:id="rId1" display="http://www.kensetsu.metro.tokyo.jp/toubuk/ueno/index_top.html"/>
    <hyperlink ref="B15" r:id="rId2" display="http://www.tokyo-skytree.jp/"/>
    <hyperlink ref="B20" r:id="rId3" display="http://www.megurogajoen.co.jp/index.php"/>
    <hyperlink ref="B7" r:id="rId4" display="http://www.tsukiji-market.or.jp/"/>
    <hyperlink ref="B6" r:id="rId5" display="http://www.venusfort.co.jp/index.html"/>
    <hyperlink ref="B5" r:id="rId6" display="http://www.tokyotower.co.jp/333/index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j.sakura</dc:creator>
  <cp:keywords/>
  <dc:description/>
  <cp:lastModifiedBy>かもめ観光バス株式会社</cp:lastModifiedBy>
  <cp:lastPrinted>2013-04-09T03:02:47Z</cp:lastPrinted>
  <dcterms:created xsi:type="dcterms:W3CDTF">2012-06-03T03:47:58Z</dcterms:created>
  <dcterms:modified xsi:type="dcterms:W3CDTF">2013-04-09T03:16:16Z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